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5570" windowHeight="3800" activeTab="1"/>
  </bookViews>
  <sheets>
    <sheet name="Demographics" sheetId="1" r:id="rId1"/>
    <sheet name="ScoringSheet" sheetId="2" r:id="rId2"/>
    <sheet name="Final Static Sheet" sheetId="3" r:id="rId3"/>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17" i="3"/>
  <c r="B21"/>
  <c r="B23"/>
  <c r="B19"/>
  <c r="B15"/>
  <c r="C68" i="1"/>
  <c r="B13" i="3"/>
  <c r="B11"/>
  <c r="C4"/>
  <c r="C3"/>
  <c r="B9"/>
  <c r="B7"/>
  <c r="C51" i="1"/>
  <c r="C45"/>
  <c r="C21"/>
  <c r="C34"/>
  <c r="D20"/>
  <c r="C10" i="2"/>
  <c r="E10" s="1"/>
  <c r="E12" i="3" s="1"/>
  <c r="C9" i="2"/>
  <c r="E9" s="1"/>
  <c r="E10" i="3" s="1"/>
  <c r="C7" i="2"/>
  <c r="E7" s="1"/>
  <c r="E6" i="3" l="1"/>
  <c r="C11" i="2"/>
  <c r="E11" s="1"/>
  <c r="E14" i="3" s="1"/>
  <c r="C11" i="1"/>
  <c r="C5" i="3" s="1"/>
  <c r="C15" i="2" l="1"/>
  <c r="E15" s="1"/>
  <c r="E22" i="3" s="1"/>
  <c r="C14" i="2"/>
  <c r="E14" s="1"/>
  <c r="E20" i="3" s="1"/>
  <c r="C13" i="2"/>
  <c r="E13" s="1"/>
  <c r="E18" i="3" s="1"/>
  <c r="C12" i="2"/>
  <c r="E12" s="1"/>
  <c r="E16" i="3" s="1"/>
  <c r="C8" i="2"/>
  <c r="E8" s="1"/>
  <c r="E8" i="3" s="1"/>
  <c r="C12" i="1" l="1"/>
  <c r="E6" i="2" s="1"/>
  <c r="E2" i="3" s="1"/>
  <c r="C7" i="1"/>
  <c r="C6" i="2" l="1"/>
  <c r="E17" s="1"/>
  <c r="E24" i="3" s="1"/>
  <c r="C8" i="1"/>
  <c r="E24" i="2" l="1"/>
  <c r="E25"/>
  <c r="E26"/>
  <c r="E28"/>
  <c r="E31"/>
  <c r="E34"/>
  <c r="E35"/>
  <c r="E23"/>
  <c r="E22"/>
  <c r="E19"/>
  <c r="E20"/>
</calcChain>
</file>

<file path=xl/sharedStrings.xml><?xml version="1.0" encoding="utf-8"?>
<sst xmlns="http://schemas.openxmlformats.org/spreadsheetml/2006/main" count="216" uniqueCount="153">
  <si>
    <t>Date of Birth:</t>
  </si>
  <si>
    <t>Date of Release from index sex offense:</t>
  </si>
  <si>
    <t>Individual's Age:</t>
  </si>
  <si>
    <t>Index non-sexual violence (convictions)</t>
  </si>
  <si>
    <t>Prior non-sexual violence (convictions)</t>
  </si>
  <si>
    <t>Prior Sex Offences</t>
  </si>
  <si>
    <t>Any convictions for non-contact sex offences</t>
  </si>
  <si>
    <t>Any Unrelated Victims</t>
  </si>
  <si>
    <t>Any Stranger Victims</t>
  </si>
  <si>
    <t>Any Male Victims</t>
  </si>
  <si>
    <t>Age at release from index sexual offense</t>
  </si>
  <si>
    <t>Item</t>
  </si>
  <si>
    <t>Individual's Age in Years only:</t>
  </si>
  <si>
    <t>Age at Release from index sex offense:</t>
  </si>
  <si>
    <t>Individual's Age at release in Years only:</t>
  </si>
  <si>
    <t>Standard of Proof</t>
  </si>
  <si>
    <t>Balance of Probabilities</t>
  </si>
  <si>
    <t>Possible Scores</t>
  </si>
  <si>
    <t>Yes = 0
No = 1</t>
  </si>
  <si>
    <t>Index Non-Sexual Violence?</t>
  </si>
  <si>
    <t>Prior Non-sexual Violence?</t>
  </si>
  <si>
    <t>Any convictions for non-contact sex offenses?</t>
  </si>
  <si>
    <t>Any Unrelated Victims?</t>
  </si>
  <si>
    <t>Any Stranger Victims?</t>
  </si>
  <si>
    <t>Any Male Victims?</t>
  </si>
  <si>
    <t>Score</t>
  </si>
  <si>
    <t>Data</t>
  </si>
  <si>
    <r>
      <rPr>
        <b/>
        <sz val="12"/>
        <color theme="1"/>
        <rFont val="Arial"/>
        <family val="2"/>
      </rPr>
      <t>Prior</t>
    </r>
    <r>
      <rPr>
        <sz val="12"/>
        <color theme="1"/>
        <rFont val="Arial"/>
        <family val="2"/>
      </rPr>
      <t xml:space="preserve"> Sex Offenses:</t>
    </r>
  </si>
  <si>
    <t>3 or less = 0
4 or more = 1</t>
  </si>
  <si>
    <t>Are there 4 or more prior sentencing dates?</t>
  </si>
  <si>
    <t>Prior two year live-in relationship?</t>
  </si>
  <si>
    <t>Charges        Convictions      Score
0                   0                      0
1 or 2            1                      1
3 to 5            2 or 3                2
6 or more      4 or more          3</t>
  </si>
  <si>
    <t>4 or more Prior sentencing dates (excluding index)</t>
  </si>
  <si>
    <t>Ever lived with an intimate partner for at least 2 years</t>
  </si>
  <si>
    <t>18-34.9 = 1
35 to 39.9 = 0
40 to 59.9 = -1
60 or older = -3</t>
  </si>
  <si>
    <t xml:space="preserve">Static-99R Total Score = </t>
  </si>
  <si>
    <t xml:space="preserve">Risk Category Number = </t>
  </si>
  <si>
    <t xml:space="preserve">Risk Category Name = </t>
  </si>
  <si>
    <t>Relative Risk Ratio =</t>
  </si>
  <si>
    <t xml:space="preserve">Percentile Rank = </t>
  </si>
  <si>
    <t xml:space="preserve">Routine Sample </t>
  </si>
  <si>
    <t>Absolute Recidivism Estimate - 5 years =</t>
  </si>
  <si>
    <t>High Risk/Need Sample</t>
  </si>
  <si>
    <t>Absolute Recidivism Estimate - 10 years =</t>
  </si>
  <si>
    <t xml:space="preserve">Percent Above = </t>
  </si>
  <si>
    <t xml:space="preserve">Percent Below = </t>
  </si>
  <si>
    <t xml:space="preserve">Percent the same = </t>
  </si>
  <si>
    <t xml:space="preserve">Percentile Range, 95% CI = </t>
  </si>
  <si>
    <t>Individual's Name:</t>
  </si>
  <si>
    <t>Date of this Report:</t>
  </si>
  <si>
    <t>Item #1</t>
  </si>
  <si>
    <t>Item #2</t>
  </si>
  <si>
    <t>Item #3</t>
  </si>
  <si>
    <t>Item #4</t>
  </si>
  <si>
    <t>Item #5</t>
  </si>
  <si>
    <t>Item #6</t>
  </si>
  <si>
    <t>Item #7</t>
  </si>
  <si>
    <t>Item #8</t>
  </si>
  <si>
    <t>Item #9</t>
  </si>
  <si>
    <t>Item # 10</t>
  </si>
  <si>
    <t>Static-99R Scoring Report</t>
  </si>
  <si>
    <t>Static-99R Data Entry</t>
  </si>
  <si>
    <t>Clear and convincing evidence  for findings of guilt outside the criminal justice system (e.g., priests, military, etc.</t>
  </si>
  <si>
    <t>Balance of Probabilities to determine if offense was sexually motivated</t>
  </si>
  <si>
    <t>N/A - attempt to verify self report with official record</t>
  </si>
  <si>
    <t>Total Time of relationship</t>
  </si>
  <si>
    <t>Date Relationship began</t>
  </si>
  <si>
    <t>Date Relationship ended</t>
  </si>
  <si>
    <t>Total Time of Relationship</t>
  </si>
  <si>
    <t>Any breaks in relationship of 32 days?</t>
  </si>
  <si>
    <t>Extended absences?</t>
  </si>
  <si>
    <t>Prior to date of release from index sex offense?</t>
  </si>
  <si>
    <t>Incarcerated during relationship?</t>
  </si>
  <si>
    <t>Cautions ---</t>
  </si>
  <si>
    <t>Sentencing date of non-sexual violence?</t>
  </si>
  <si>
    <t>Is sex in the name of the offense?</t>
  </si>
  <si>
    <t>Sentencing date of prior non-sexual violence?</t>
  </si>
  <si>
    <t>Index sex offense adjudication date</t>
  </si>
  <si>
    <t xml:space="preserve">Must be same as this date, sentencing of index sex offense </t>
  </si>
  <si>
    <t>Must be prior to this date - sentencing date of index sex offense</t>
  </si>
  <si>
    <t>All must be prior to this date - sentencing date of index sex offense</t>
  </si>
  <si>
    <t>Risk Factor</t>
  </si>
  <si>
    <t>Coding</t>
  </si>
  <si>
    <t>Age at Release</t>
  </si>
  <si>
    <t>Cohabitation for 2 or more years with intimate partner?</t>
  </si>
  <si>
    <t>0
1</t>
  </si>
  <si>
    <t>Prior sex offenses</t>
  </si>
  <si>
    <t>Prior Sentencing dates (exclude index)</t>
  </si>
  <si>
    <t>3 or less
4 or more</t>
  </si>
  <si>
    <t>18 to 34.9
35 to 39.9
40 to 59.9
60 and &gt;</t>
  </si>
  <si>
    <t>1
0
-1
-3</t>
  </si>
  <si>
    <t>No
Yes</t>
  </si>
  <si>
    <t>Non-contact sex offense (conviction)</t>
  </si>
  <si>
    <t>Any unrelated victim</t>
  </si>
  <si>
    <t>Any stranger victim</t>
  </si>
  <si>
    <t>Any male victim</t>
  </si>
  <si>
    <t>Total Score</t>
  </si>
  <si>
    <t>Prior non-sexual violence (conviction)</t>
  </si>
  <si>
    <t>Date of Birth</t>
  </si>
  <si>
    <t>Answer Reasoning</t>
  </si>
  <si>
    <t>All must be prior to this date - adjudication date of index sex offense</t>
  </si>
  <si>
    <t>Date of Conviciton #1</t>
  </si>
  <si>
    <t>Date of Conviciton #3</t>
  </si>
  <si>
    <t>Date of Conviciton #2</t>
  </si>
  <si>
    <t>Date of Conviciton #4</t>
  </si>
  <si>
    <t xml:space="preserve">Date of conviction? </t>
  </si>
  <si>
    <t>Cohabitation during homelessness?</t>
  </si>
  <si>
    <t>Be careful with juvenile convictions</t>
  </si>
  <si>
    <t>Any convictions overturned on appeal?</t>
  </si>
  <si>
    <t>Cautions --- Same as #3 above</t>
  </si>
  <si>
    <t>Any additional crimes with sexual intent?</t>
  </si>
  <si>
    <t>Parole or probation violations that could count as a charge?</t>
  </si>
  <si>
    <t>Institutional rule violations that might count?</t>
  </si>
  <si>
    <t>Special population rules?</t>
  </si>
  <si>
    <t>Any truly imminent crimes?</t>
  </si>
  <si>
    <t>Any clusters?</t>
  </si>
  <si>
    <t>Use balance of probabilities</t>
  </si>
  <si>
    <t>Do not count events that did not result in a conviction</t>
  </si>
  <si>
    <t>Anything overturned on appeal?</t>
  </si>
  <si>
    <t>Serious enough for possibility of probation?</t>
  </si>
  <si>
    <t>Make sure you did not count probation/parole or institutional rules violations</t>
  </si>
  <si>
    <t>Any fetish burglaries?</t>
  </si>
  <si>
    <t>Look at behavior, not name of offense</t>
  </si>
  <si>
    <t>Do not count attempted offenses</t>
  </si>
  <si>
    <t>Do not count self-reported offenses (generally)</t>
  </si>
  <si>
    <t>Clear and convincing evidence to determine conviction.  Balance of probabilities to determine sexual motivation</t>
  </si>
  <si>
    <t>Enter Data</t>
  </si>
  <si>
    <t>Use all reliable sources</t>
  </si>
  <si>
    <t>Does not require a conviction or a charge</t>
  </si>
  <si>
    <t>Do not score on all Category B offenses (except HIV+)</t>
  </si>
  <si>
    <t>Do not use with accidental victims</t>
  </si>
  <si>
    <t>Did vicitm become a stranger again?</t>
  </si>
  <si>
    <t>Static Risk Factor</t>
  </si>
  <si>
    <t>Yes = 1
No = 0</t>
  </si>
  <si>
    <t>Index non-sexual violence (conviction)</t>
  </si>
  <si>
    <r>
      <rPr>
        <u/>
        <sz val="11"/>
        <color theme="1"/>
        <rFont val="Arial"/>
        <family val="2"/>
      </rPr>
      <t>Charges</t>
    </r>
    <r>
      <rPr>
        <sz val="11"/>
        <color theme="1"/>
        <rFont val="Arial"/>
        <family val="2"/>
      </rPr>
      <t xml:space="preserve">
None (0)
1 - 2   (1)
3 - 5   (2)
6+      (3)</t>
    </r>
  </si>
  <si>
    <r>
      <rPr>
        <u/>
        <sz val="11"/>
        <color theme="1"/>
        <rFont val="Arial"/>
        <family val="2"/>
      </rPr>
      <t>Convictions</t>
    </r>
    <r>
      <rPr>
        <sz val="11"/>
        <color theme="1"/>
        <rFont val="Arial"/>
        <family val="2"/>
      </rPr>
      <t xml:space="preserve">
None (0)
1        (1)
2 - 3   (2)
4+      (3)</t>
    </r>
  </si>
  <si>
    <t>Date of release from index sex offense</t>
  </si>
  <si>
    <t>Name of unrelated victim?</t>
  </si>
  <si>
    <t>Name of stranger vicitm?</t>
  </si>
  <si>
    <t>Name of male victim?</t>
  </si>
  <si>
    <t>Relationship with a victim?</t>
  </si>
  <si>
    <t>Any non-sexual violence convictions after index sex behavior but prior to detection?</t>
  </si>
  <si>
    <t>Clear and convincing evidence  for findings of guilt outside the criminal justice system (e.g., priests, military, etc.)</t>
  </si>
  <si>
    <t>Clear and convincing evidence  for findings of guilt outside the criminal justice system (e.g., priests, military, etc.)+B32</t>
  </si>
  <si>
    <t>Balance of probabilities to determine if offense was sexually motivated</t>
  </si>
  <si>
    <t>Was there a release from index and quick return to custody?</t>
  </si>
  <si>
    <t xml:space="preserve">Was the person in the communty but not considered released? </t>
  </si>
  <si>
    <t>Yes/Omit
No</t>
  </si>
  <si>
    <t>Enter all data on Demographics tab</t>
  </si>
  <si>
    <t>Data will populate to other tabs</t>
  </si>
  <si>
    <t>You can cut and paste final tab into Word</t>
  </si>
  <si>
    <t>Balance of probabilities</t>
  </si>
</sst>
</file>

<file path=xl/styles.xml><?xml version="1.0" encoding="utf-8"?>
<styleSheet xmlns="http://schemas.openxmlformats.org/spreadsheetml/2006/main">
  <numFmts count="1">
    <numFmt numFmtId="164" formatCode="m/d/yy;@"/>
  </numFmts>
  <fonts count="14">
    <font>
      <sz val="11"/>
      <color theme="1"/>
      <name val="Calibri"/>
      <family val="2"/>
      <scheme val="minor"/>
    </font>
    <font>
      <sz val="12"/>
      <color theme="1"/>
      <name val="Arial"/>
      <family val="2"/>
    </font>
    <font>
      <sz val="10"/>
      <name val="Arial"/>
      <family val="2"/>
    </font>
    <font>
      <sz val="12"/>
      <name val="Arial"/>
      <family val="2"/>
    </font>
    <font>
      <b/>
      <sz val="12"/>
      <color theme="1"/>
      <name val="Arial"/>
      <family val="2"/>
    </font>
    <font>
      <b/>
      <sz val="14"/>
      <color theme="1"/>
      <name val="Arial"/>
      <family val="2"/>
    </font>
    <font>
      <b/>
      <sz val="16"/>
      <name val="Arial"/>
      <family val="2"/>
    </font>
    <font>
      <b/>
      <sz val="16"/>
      <color theme="1"/>
      <name val="Arial"/>
      <family val="2"/>
    </font>
    <font>
      <b/>
      <sz val="18"/>
      <color theme="1"/>
      <name val="Arial"/>
      <family val="2"/>
    </font>
    <font>
      <i/>
      <sz val="12"/>
      <color theme="1"/>
      <name val="Arial"/>
      <family val="2"/>
    </font>
    <font>
      <sz val="11"/>
      <color theme="1"/>
      <name val="Arial"/>
      <family val="2"/>
    </font>
    <font>
      <sz val="12"/>
      <color theme="1"/>
      <name val="Calibri"/>
      <family val="2"/>
      <scheme val="minor"/>
    </font>
    <font>
      <i/>
      <sz val="10"/>
      <color theme="4" tint="-0.499984740745262"/>
      <name val="Arial"/>
      <family val="2"/>
    </font>
    <font>
      <u/>
      <sz val="11"/>
      <color theme="1"/>
      <name val="Arial"/>
      <family val="2"/>
    </font>
  </fonts>
  <fills count="18">
    <fill>
      <patternFill patternType="none"/>
    </fill>
    <fill>
      <patternFill patternType="gray125"/>
    </fill>
    <fill>
      <patternFill patternType="solid">
        <fgColor rgb="FF00B050"/>
        <bgColor indexed="41"/>
      </patternFill>
    </fill>
    <fill>
      <patternFill patternType="solid">
        <fgColor theme="4" tint="0.39994506668294322"/>
        <bgColor indexed="41"/>
      </patternFill>
    </fill>
    <fill>
      <patternFill patternType="solid">
        <fgColor theme="4" tint="0.39994506668294322"/>
        <bgColor indexed="64"/>
      </patternFill>
    </fill>
    <fill>
      <patternFill patternType="solid">
        <fgColor theme="0"/>
        <bgColor indexed="41"/>
      </patternFill>
    </fill>
    <fill>
      <patternFill patternType="solid">
        <fgColor theme="0"/>
        <bgColor indexed="64"/>
      </patternFill>
    </fill>
    <fill>
      <patternFill patternType="solid">
        <fgColor theme="5" tint="0.59996337778862885"/>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theme="7" tint="0.79998168889431442"/>
        <bgColor indexed="64"/>
      </patternFill>
    </fill>
    <fill>
      <patternFill patternType="solid">
        <fgColor theme="5" tint="-0.24994659260841701"/>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rgb="FF00B0F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s>
  <cellStyleXfs count="2">
    <xf numFmtId="0" fontId="0" fillId="0" borderId="0"/>
    <xf numFmtId="0" fontId="2" fillId="0" borderId="0"/>
  </cellStyleXfs>
  <cellXfs count="168">
    <xf numFmtId="0" fontId="0" fillId="0" borderId="0" xfId="0"/>
    <xf numFmtId="0" fontId="0" fillId="0" borderId="0" xfId="0"/>
    <xf numFmtId="0" fontId="1" fillId="0" borderId="0" xfId="0" applyFont="1"/>
    <xf numFmtId="0" fontId="3" fillId="0" borderId="1" xfId="1" applyFont="1" applyBorder="1" applyAlignment="1">
      <alignment horizontal="center" vertical="center"/>
    </xf>
    <xf numFmtId="0" fontId="3" fillId="0" borderId="1" xfId="1" applyFont="1" applyBorder="1" applyAlignment="1" applyProtection="1">
      <alignment horizontal="center" vertical="center"/>
    </xf>
    <xf numFmtId="2" fontId="0" fillId="0" borderId="0" xfId="0" applyNumberFormat="1"/>
    <xf numFmtId="0" fontId="2" fillId="0" borderId="0" xfId="1"/>
    <xf numFmtId="0" fontId="3" fillId="2" borderId="1" xfId="1"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3" fillId="0" borderId="0" xfId="1" applyFont="1" applyBorder="1" applyAlignment="1">
      <alignment horizontal="left" vertical="center" wrapText="1"/>
    </xf>
    <xf numFmtId="0" fontId="1" fillId="0" borderId="0" xfId="0" applyFont="1" applyBorder="1"/>
    <xf numFmtId="0" fontId="3" fillId="5" borderId="0" xfId="1" applyNumberFormat="1" applyFont="1" applyFill="1" applyBorder="1" applyAlignment="1" applyProtection="1">
      <alignment horizontal="left" vertical="center" wrapText="1"/>
      <protection locked="0"/>
    </xf>
    <xf numFmtId="16" fontId="3" fillId="5" borderId="0" xfId="1" applyNumberFormat="1" applyFont="1" applyFill="1" applyBorder="1" applyAlignment="1" applyProtection="1">
      <alignment horizontal="left" wrapText="1"/>
      <protection locked="0"/>
    </xf>
    <xf numFmtId="0" fontId="1" fillId="6" borderId="0" xfId="0" applyFont="1" applyFill="1" applyBorder="1" applyAlignment="1">
      <alignment horizontal="center" vertical="center"/>
    </xf>
    <xf numFmtId="0" fontId="1" fillId="7" borderId="1" xfId="0" applyFont="1" applyFill="1" applyBorder="1" applyAlignment="1">
      <alignment horizontal="center" vertical="center"/>
    </xf>
    <xf numFmtId="16" fontId="6" fillId="2" borderId="6" xfId="1" applyNumberFormat="1" applyFont="1" applyFill="1" applyBorder="1" applyAlignment="1" applyProtection="1">
      <alignment horizontal="right" wrapText="1"/>
      <protection locked="0"/>
    </xf>
    <xf numFmtId="0" fontId="7" fillId="7" borderId="7" xfId="0" applyFont="1" applyFill="1" applyBorder="1" applyAlignment="1">
      <alignment horizontal="center"/>
    </xf>
    <xf numFmtId="0" fontId="5" fillId="0" borderId="0" xfId="0" applyFont="1" applyAlignment="1">
      <alignment horizontal="right"/>
    </xf>
    <xf numFmtId="2" fontId="5" fillId="0" borderId="0" xfId="0" applyNumberFormat="1" applyFont="1" applyAlignment="1">
      <alignment horizontal="center"/>
    </xf>
    <xf numFmtId="0" fontId="5" fillId="0" borderId="0" xfId="0" applyFont="1" applyAlignment="1"/>
    <xf numFmtId="0" fontId="0" fillId="0" borderId="0" xfId="0" applyBorder="1"/>
    <xf numFmtId="2" fontId="0" fillId="0" borderId="0" xfId="0" applyNumberFormat="1" applyBorder="1"/>
    <xf numFmtId="2" fontId="1" fillId="0" borderId="0" xfId="0" applyNumberFormat="1" applyFont="1" applyBorder="1"/>
    <xf numFmtId="0" fontId="5" fillId="8" borderId="9" xfId="0" applyFont="1" applyFill="1" applyBorder="1" applyAlignment="1">
      <alignment horizontal="right"/>
    </xf>
    <xf numFmtId="2" fontId="5" fillId="8" borderId="10" xfId="0" applyNumberFormat="1" applyFont="1" applyFill="1" applyBorder="1" applyAlignment="1">
      <alignment horizontal="center"/>
    </xf>
    <xf numFmtId="0" fontId="5" fillId="8" borderId="8" xfId="0" applyFont="1" applyFill="1" applyBorder="1" applyAlignment="1">
      <alignment horizontal="right"/>
    </xf>
    <xf numFmtId="2" fontId="5" fillId="8" borderId="5" xfId="0" applyNumberFormat="1" applyFont="1" applyFill="1" applyBorder="1" applyAlignment="1">
      <alignment horizontal="center"/>
    </xf>
    <xf numFmtId="0" fontId="5" fillId="9" borderId="9" xfId="0" applyFont="1" applyFill="1" applyBorder="1" applyAlignment="1">
      <alignment horizontal="right"/>
    </xf>
    <xf numFmtId="2" fontId="5" fillId="9" borderId="10" xfId="0" applyNumberFormat="1" applyFont="1" applyFill="1" applyBorder="1" applyAlignment="1">
      <alignment horizontal="center"/>
    </xf>
    <xf numFmtId="0" fontId="5" fillId="9" borderId="11" xfId="0" applyFont="1" applyFill="1" applyBorder="1" applyAlignment="1">
      <alignment horizontal="right"/>
    </xf>
    <xf numFmtId="2" fontId="5" fillId="9" borderId="2" xfId="0" applyNumberFormat="1" applyFont="1" applyFill="1" applyBorder="1" applyAlignment="1">
      <alignment horizontal="center"/>
    </xf>
    <xf numFmtId="0" fontId="5" fillId="9" borderId="8" xfId="0" applyFont="1" applyFill="1" applyBorder="1" applyAlignment="1">
      <alignment horizontal="right"/>
    </xf>
    <xf numFmtId="2" fontId="5" fillId="9" borderId="5" xfId="0" applyNumberFormat="1" applyFont="1" applyFill="1" applyBorder="1" applyAlignment="1">
      <alignment horizontal="center"/>
    </xf>
    <xf numFmtId="0" fontId="5" fillId="10" borderId="4" xfId="0" applyFont="1" applyFill="1" applyBorder="1" applyAlignment="1">
      <alignment horizontal="right"/>
    </xf>
    <xf numFmtId="2" fontId="5" fillId="10" borderId="3" xfId="0" applyNumberFormat="1" applyFont="1" applyFill="1" applyBorder="1" applyAlignment="1">
      <alignment horizontal="center"/>
    </xf>
    <xf numFmtId="0" fontId="5" fillId="7" borderId="9" xfId="0" applyFont="1" applyFill="1" applyBorder="1" applyAlignment="1">
      <alignment horizontal="center"/>
    </xf>
    <xf numFmtId="2" fontId="5" fillId="7" borderId="10" xfId="0" applyNumberFormat="1" applyFont="1" applyFill="1" applyBorder="1" applyAlignment="1">
      <alignment horizontal="center"/>
    </xf>
    <xf numFmtId="0" fontId="5" fillId="7" borderId="8" xfId="0" applyFont="1" applyFill="1" applyBorder="1" applyAlignment="1">
      <alignment horizontal="right"/>
    </xf>
    <xf numFmtId="2" fontId="5" fillId="7" borderId="5" xfId="0" applyNumberFormat="1" applyFont="1" applyFill="1" applyBorder="1" applyAlignment="1">
      <alignment horizontal="center"/>
    </xf>
    <xf numFmtId="0" fontId="5" fillId="11" borderId="9" xfId="0" applyFont="1" applyFill="1" applyBorder="1" applyAlignment="1">
      <alignment horizontal="center"/>
    </xf>
    <xf numFmtId="2" fontId="5" fillId="11" borderId="10" xfId="0" applyNumberFormat="1" applyFont="1" applyFill="1" applyBorder="1" applyAlignment="1">
      <alignment horizontal="center"/>
    </xf>
    <xf numFmtId="0" fontId="5" fillId="11" borderId="11" xfId="0" applyFont="1" applyFill="1" applyBorder="1" applyAlignment="1">
      <alignment horizontal="right"/>
    </xf>
    <xf numFmtId="2" fontId="5" fillId="11" borderId="2" xfId="0" applyNumberFormat="1" applyFont="1" applyFill="1" applyBorder="1" applyAlignment="1">
      <alignment horizontal="center"/>
    </xf>
    <xf numFmtId="0" fontId="5" fillId="11" borderId="8" xfId="0" applyFont="1" applyFill="1" applyBorder="1" applyAlignment="1">
      <alignment horizontal="right"/>
    </xf>
    <xf numFmtId="2" fontId="5" fillId="11" borderId="5" xfId="0" applyNumberFormat="1" applyFont="1" applyFill="1" applyBorder="1" applyAlignment="1">
      <alignment horizontal="center"/>
    </xf>
    <xf numFmtId="0" fontId="6" fillId="0" borderId="1" xfId="1" applyFont="1" applyBorder="1" applyAlignment="1">
      <alignment horizontal="center"/>
    </xf>
    <xf numFmtId="2" fontId="6" fillId="0" borderId="1" xfId="1" applyNumberFormat="1" applyFont="1" applyBorder="1" applyAlignment="1">
      <alignment horizontal="center"/>
    </xf>
    <xf numFmtId="0" fontId="1" fillId="0" borderId="0" xfId="0" applyFont="1" applyAlignment="1">
      <alignment wrapText="1"/>
    </xf>
    <xf numFmtId="0" fontId="0" fillId="0" borderId="0" xfId="0" applyBorder="1" applyAlignment="1">
      <alignment wrapText="1"/>
    </xf>
    <xf numFmtId="0" fontId="1" fillId="0" borderId="0" xfId="0" applyFont="1" applyBorder="1" applyAlignment="1">
      <alignment wrapText="1"/>
    </xf>
    <xf numFmtId="0" fontId="6" fillId="0" borderId="1" xfId="1" applyFont="1" applyBorder="1" applyAlignment="1">
      <alignment horizontal="center" wrapText="1"/>
    </xf>
    <xf numFmtId="0" fontId="0" fillId="0" borderId="0" xfId="0" applyAlignment="1">
      <alignment wrapText="1"/>
    </xf>
    <xf numFmtId="0" fontId="3" fillId="0" borderId="1" xfId="1" applyFont="1" applyBorder="1" applyAlignment="1">
      <alignment horizontal="center" vertical="top"/>
    </xf>
    <xf numFmtId="0" fontId="3" fillId="0" borderId="1" xfId="1" applyFont="1" applyBorder="1" applyAlignment="1">
      <alignment horizontal="left" vertical="top" wrapText="1"/>
    </xf>
    <xf numFmtId="16" fontId="3" fillId="3" borderId="1" xfId="1" applyNumberFormat="1" applyFont="1" applyFill="1" applyBorder="1" applyAlignment="1" applyProtection="1">
      <alignment horizontal="left" vertical="top" wrapText="1"/>
      <protection locked="0"/>
    </xf>
    <xf numFmtId="16" fontId="3" fillId="2" borderId="1" xfId="1" applyNumberFormat="1" applyFont="1" applyFill="1" applyBorder="1" applyAlignment="1" applyProtection="1">
      <alignment horizontal="left" vertical="top" wrapText="1"/>
      <protection locked="0"/>
    </xf>
    <xf numFmtId="0" fontId="1" fillId="7" borderId="1" xfId="0" applyFont="1" applyFill="1" applyBorder="1" applyAlignment="1">
      <alignment horizontal="center" vertical="top"/>
    </xf>
    <xf numFmtId="0" fontId="3" fillId="0" borderId="0" xfId="1" applyFont="1" applyBorder="1" applyAlignment="1">
      <alignment horizontal="center" vertical="center" wrapText="1"/>
    </xf>
    <xf numFmtId="0" fontId="1" fillId="13" borderId="1" xfId="0" applyFont="1" applyFill="1" applyBorder="1"/>
    <xf numFmtId="0" fontId="1" fillId="13" borderId="1" xfId="0" applyFont="1" applyFill="1" applyBorder="1" applyAlignment="1">
      <alignment wrapText="1"/>
    </xf>
    <xf numFmtId="0" fontId="0" fillId="0" borderId="0" xfId="0" applyAlignment="1">
      <alignment horizontal="center"/>
    </xf>
    <xf numFmtId="0" fontId="0" fillId="0" borderId="0" xfId="0" applyAlignment="1">
      <alignment horizontal="left"/>
    </xf>
    <xf numFmtId="0" fontId="0" fillId="14" borderId="0" xfId="0" applyFill="1"/>
    <xf numFmtId="0" fontId="1" fillId="12" borderId="1" xfId="0" applyFont="1" applyFill="1" applyBorder="1" applyAlignment="1">
      <alignment horizontal="left"/>
    </xf>
    <xf numFmtId="0" fontId="1" fillId="12" borderId="4" xfId="0" applyFont="1" applyFill="1" applyBorder="1"/>
    <xf numFmtId="0" fontId="1" fillId="0" borderId="4" xfId="0" applyNumberFormat="1" applyFont="1" applyBorder="1"/>
    <xf numFmtId="0" fontId="1" fillId="15" borderId="0" xfId="0" applyFont="1" applyFill="1"/>
    <xf numFmtId="0" fontId="1" fillId="16" borderId="1" xfId="0" applyFont="1" applyFill="1" applyBorder="1"/>
    <xf numFmtId="0" fontId="1" fillId="12" borderId="3" xfId="0" applyFont="1" applyFill="1" applyBorder="1" applyAlignment="1">
      <alignment horizontal="left"/>
    </xf>
    <xf numFmtId="14" fontId="1" fillId="12" borderId="3" xfId="0" applyNumberFormat="1" applyFont="1" applyFill="1" applyBorder="1" applyAlignment="1">
      <alignment horizontal="left"/>
    </xf>
    <xf numFmtId="0" fontId="1" fillId="16" borderId="1" xfId="0" applyFont="1" applyFill="1" applyBorder="1" applyAlignment="1">
      <alignment wrapText="1"/>
    </xf>
    <xf numFmtId="14" fontId="1" fillId="16" borderId="3" xfId="0" applyNumberFormat="1" applyFont="1" applyFill="1" applyBorder="1" applyAlignment="1">
      <alignment horizontal="left"/>
    </xf>
    <xf numFmtId="0" fontId="1" fillId="16" borderId="3" xfId="0" applyNumberFormat="1" applyFont="1" applyFill="1" applyBorder="1" applyAlignment="1">
      <alignment horizontal="left"/>
    </xf>
    <xf numFmtId="164" fontId="1" fillId="12" borderId="1" xfId="0" applyNumberFormat="1" applyFont="1" applyFill="1" applyBorder="1" applyAlignment="1">
      <alignment horizontal="left"/>
    </xf>
    <xf numFmtId="14" fontId="1" fillId="16" borderId="1" xfId="0" applyNumberFormat="1" applyFont="1" applyFill="1" applyBorder="1" applyAlignment="1">
      <alignment horizontal="left"/>
    </xf>
    <xf numFmtId="0" fontId="4" fillId="16" borderId="14" xfId="0" applyFont="1" applyFill="1" applyBorder="1"/>
    <xf numFmtId="0" fontId="0" fillId="16" borderId="15" xfId="0" applyFill="1" applyBorder="1"/>
    <xf numFmtId="0" fontId="0" fillId="14" borderId="0" xfId="0" applyFill="1" applyBorder="1"/>
    <xf numFmtId="0" fontId="1" fillId="14" borderId="0" xfId="0" applyFont="1" applyFill="1"/>
    <xf numFmtId="0" fontId="1" fillId="17" borderId="4" xfId="0" applyFont="1" applyFill="1" applyBorder="1"/>
    <xf numFmtId="0" fontId="1" fillId="17" borderId="0" xfId="0" applyFont="1" applyFill="1"/>
    <xf numFmtId="14" fontId="1" fillId="14" borderId="0" xfId="0" applyNumberFormat="1" applyFont="1" applyFill="1" applyBorder="1" applyAlignment="1">
      <alignment horizontal="left"/>
    </xf>
    <xf numFmtId="14" fontId="0" fillId="14" borderId="0" xfId="0" applyNumberFormat="1" applyFill="1" applyBorder="1" applyAlignment="1">
      <alignment horizontal="left"/>
    </xf>
    <xf numFmtId="164" fontId="0" fillId="14" borderId="0" xfId="0" applyNumberFormat="1" applyFill="1" applyAlignment="1">
      <alignment horizontal="left"/>
    </xf>
    <xf numFmtId="164" fontId="0" fillId="14" borderId="0" xfId="0" applyNumberFormat="1" applyFill="1" applyBorder="1" applyAlignment="1">
      <alignment horizontal="left"/>
    </xf>
    <xf numFmtId="0" fontId="1" fillId="17" borderId="1" xfId="0" applyFont="1" applyFill="1" applyBorder="1"/>
    <xf numFmtId="0" fontId="1" fillId="14" borderId="0" xfId="0" applyFont="1" applyFill="1" applyAlignment="1">
      <alignment wrapText="1"/>
    </xf>
    <xf numFmtId="0" fontId="1" fillId="14" borderId="0" xfId="0" applyFont="1" applyFill="1" applyBorder="1"/>
    <xf numFmtId="14" fontId="0" fillId="14" borderId="0" xfId="0" applyNumberFormat="1" applyFill="1" applyBorder="1"/>
    <xf numFmtId="0" fontId="1" fillId="14" borderId="0" xfId="0" applyFont="1" applyFill="1" applyBorder="1" applyAlignment="1">
      <alignment wrapText="1"/>
    </xf>
    <xf numFmtId="0" fontId="0" fillId="6" borderId="0" xfId="0" applyFill="1"/>
    <xf numFmtId="14" fontId="1" fillId="16" borderId="1" xfId="0" applyNumberFormat="1" applyFont="1" applyFill="1" applyBorder="1" applyAlignment="1">
      <alignment horizontal="left" vertical="top"/>
    </xf>
    <xf numFmtId="14" fontId="1" fillId="12" borderId="1" xfId="0" applyNumberFormat="1" applyFont="1" applyFill="1" applyBorder="1" applyAlignment="1">
      <alignment horizontal="left" vertical="top"/>
    </xf>
    <xf numFmtId="0" fontId="1" fillId="12" borderId="1" xfId="0" applyFont="1" applyFill="1" applyBorder="1" applyAlignment="1">
      <alignment wrapText="1"/>
    </xf>
    <xf numFmtId="0" fontId="1" fillId="12" borderId="1" xfId="0" applyFont="1" applyFill="1" applyBorder="1" applyAlignment="1">
      <alignment horizontal="right" wrapText="1"/>
    </xf>
    <xf numFmtId="0" fontId="1" fillId="12" borderId="1" xfId="0" applyFont="1" applyFill="1" applyBorder="1"/>
    <xf numFmtId="0" fontId="1" fillId="12" borderId="1" xfId="0" applyFont="1" applyFill="1" applyBorder="1" applyAlignment="1">
      <alignment vertical="top"/>
    </xf>
    <xf numFmtId="0" fontId="1" fillId="12" borderId="1" xfId="0" applyFont="1" applyFill="1" applyBorder="1" applyAlignment="1">
      <alignment horizontal="right"/>
    </xf>
    <xf numFmtId="0" fontId="1" fillId="13" borderId="24" xfId="0" applyFont="1" applyFill="1" applyBorder="1"/>
    <xf numFmtId="14" fontId="1" fillId="12" borderId="1" xfId="0" applyNumberFormat="1" applyFont="1" applyFill="1" applyBorder="1" applyAlignment="1">
      <alignment horizontal="left"/>
    </xf>
    <xf numFmtId="0" fontId="1" fillId="13" borderId="24" xfId="0" applyFont="1" applyFill="1" applyBorder="1" applyAlignment="1">
      <alignment wrapText="1"/>
    </xf>
    <xf numFmtId="164" fontId="1" fillId="16" borderId="1" xfId="0" applyNumberFormat="1" applyFont="1" applyFill="1" applyBorder="1" applyAlignment="1">
      <alignment horizontal="left" vertical="top"/>
    </xf>
    <xf numFmtId="0" fontId="11" fillId="14" borderId="0" xfId="0" applyFont="1" applyFill="1"/>
    <xf numFmtId="0" fontId="1" fillId="13" borderId="0" xfId="0" applyFont="1" applyFill="1"/>
    <xf numFmtId="0" fontId="1" fillId="13" borderId="0" xfId="0" applyFont="1" applyFill="1" applyAlignment="1">
      <alignment wrapText="1"/>
    </xf>
    <xf numFmtId="0" fontId="6" fillId="0" borderId="0" xfId="1" applyFont="1" applyFill="1" applyBorder="1" applyAlignment="1">
      <alignment horizontal="center"/>
    </xf>
    <xf numFmtId="0" fontId="1" fillId="0" borderId="0" xfId="0" applyFont="1" applyBorder="1" applyAlignment="1">
      <alignment vertical="top"/>
    </xf>
    <xf numFmtId="0" fontId="9" fillId="6" borderId="25" xfId="0" applyFont="1" applyFill="1" applyBorder="1" applyAlignment="1">
      <alignment horizontal="center" vertical="center"/>
    </xf>
    <xf numFmtId="0" fontId="9" fillId="6" borderId="25" xfId="0" applyFont="1" applyFill="1" applyBorder="1" applyAlignment="1"/>
    <xf numFmtId="0" fontId="9" fillId="6" borderId="16" xfId="0" applyFont="1" applyFill="1" applyBorder="1" applyAlignment="1"/>
    <xf numFmtId="0" fontId="1" fillId="6" borderId="25" xfId="0" applyFont="1" applyFill="1" applyBorder="1"/>
    <xf numFmtId="0" fontId="1" fillId="6" borderId="16" xfId="0" applyFont="1" applyFill="1" applyBorder="1"/>
    <xf numFmtId="0" fontId="1" fillId="6" borderId="20" xfId="0" applyFont="1" applyFill="1" applyBorder="1" applyAlignment="1">
      <alignment horizontal="left" vertical="top"/>
    </xf>
    <xf numFmtId="0" fontId="1" fillId="6" borderId="20" xfId="0" applyFont="1" applyFill="1" applyBorder="1" applyAlignment="1">
      <alignment wrapText="1"/>
    </xf>
    <xf numFmtId="0" fontId="1" fillId="6" borderId="21" xfId="0" applyFont="1" applyFill="1" applyBorder="1" applyAlignment="1"/>
    <xf numFmtId="0" fontId="1" fillId="6" borderId="16" xfId="0" applyFont="1" applyFill="1" applyBorder="1" applyAlignment="1">
      <alignment horizontal="center"/>
    </xf>
    <xf numFmtId="0" fontId="1" fillId="6" borderId="25" xfId="0" applyFont="1" applyFill="1" applyBorder="1" applyAlignment="1">
      <alignment horizontal="center"/>
    </xf>
    <xf numFmtId="0" fontId="1" fillId="6" borderId="13" xfId="0" applyFont="1" applyFill="1" applyBorder="1"/>
    <xf numFmtId="0" fontId="1" fillId="6" borderId="0" xfId="0" applyFont="1" applyFill="1" applyBorder="1" applyAlignment="1">
      <alignment horizontal="center"/>
    </xf>
    <xf numFmtId="0" fontId="1" fillId="6" borderId="13" xfId="0" applyFont="1" applyFill="1" applyBorder="1" applyAlignment="1">
      <alignment horizontal="left"/>
    </xf>
    <xf numFmtId="0" fontId="4" fillId="6" borderId="12" xfId="0" applyFont="1" applyFill="1" applyBorder="1" applyAlignment="1">
      <alignment horizontal="center"/>
    </xf>
    <xf numFmtId="0" fontId="4" fillId="6" borderId="12" xfId="0" applyFont="1" applyFill="1" applyBorder="1" applyAlignment="1">
      <alignment horizontal="left"/>
    </xf>
    <xf numFmtId="0" fontId="4" fillId="6" borderId="23" xfId="0" applyFont="1" applyFill="1" applyBorder="1" applyAlignment="1">
      <alignment horizontal="center"/>
    </xf>
    <xf numFmtId="0" fontId="4" fillId="6" borderId="6" xfId="0" applyFont="1" applyFill="1" applyBorder="1" applyAlignment="1">
      <alignment wrapText="1"/>
    </xf>
    <xf numFmtId="0" fontId="4" fillId="6" borderId="7" xfId="0" applyFont="1" applyFill="1" applyBorder="1" applyAlignment="1">
      <alignment horizontal="center" vertical="center"/>
    </xf>
    <xf numFmtId="0" fontId="0" fillId="6" borderId="0" xfId="0" applyFill="1" applyAlignment="1">
      <alignment horizontal="center"/>
    </xf>
    <xf numFmtId="0" fontId="0" fillId="6" borderId="0" xfId="0" applyFill="1" applyAlignment="1">
      <alignment horizontal="left"/>
    </xf>
    <xf numFmtId="0" fontId="1" fillId="6" borderId="16" xfId="0" applyFont="1" applyFill="1" applyBorder="1" applyAlignment="1">
      <alignment vertical="top"/>
    </xf>
    <xf numFmtId="0" fontId="1" fillId="6" borderId="16" xfId="0" applyFont="1" applyFill="1" applyBorder="1" applyAlignment="1">
      <alignment horizontal="left" vertical="top"/>
    </xf>
    <xf numFmtId="0" fontId="1" fillId="6" borderId="25" xfId="0" applyFont="1" applyFill="1" applyBorder="1" applyAlignment="1">
      <alignment vertical="top"/>
    </xf>
    <xf numFmtId="0" fontId="1" fillId="6" borderId="25" xfId="0" applyFont="1" applyFill="1" applyBorder="1" applyAlignment="1">
      <alignment horizontal="center" vertical="top"/>
    </xf>
    <xf numFmtId="14" fontId="12" fillId="6" borderId="17" xfId="0" applyNumberFormat="1" applyFont="1" applyFill="1" applyBorder="1" applyAlignment="1">
      <alignment horizontal="left" vertical="top"/>
    </xf>
    <xf numFmtId="14" fontId="12" fillId="6" borderId="20" xfId="0" applyNumberFormat="1" applyFont="1" applyFill="1" applyBorder="1" applyAlignment="1">
      <alignment horizontal="left" vertical="top" wrapText="1"/>
    </xf>
    <xf numFmtId="0" fontId="12" fillId="6" borderId="21" xfId="0" applyFont="1" applyFill="1" applyBorder="1" applyAlignment="1">
      <alignment vertical="top" wrapText="1"/>
    </xf>
    <xf numFmtId="14" fontId="12" fillId="6" borderId="12" xfId="0" applyNumberFormat="1" applyFont="1" applyFill="1" applyBorder="1" applyAlignment="1">
      <alignment vertical="top" wrapText="1"/>
    </xf>
    <xf numFmtId="0" fontId="12" fillId="6" borderId="12" xfId="0" applyFont="1" applyFill="1" applyBorder="1" applyAlignment="1">
      <alignment vertical="top" wrapText="1"/>
    </xf>
    <xf numFmtId="0" fontId="12" fillId="6" borderId="16" xfId="0" applyFont="1" applyFill="1" applyBorder="1" applyAlignment="1">
      <alignment vertical="top" wrapText="1"/>
    </xf>
    <xf numFmtId="14" fontId="12" fillId="6" borderId="18" xfId="0" applyNumberFormat="1" applyFont="1" applyFill="1" applyBorder="1" applyAlignment="1">
      <alignment horizontal="left" vertical="top" wrapText="1"/>
    </xf>
    <xf numFmtId="0" fontId="12" fillId="6" borderId="18" xfId="0" applyFont="1" applyFill="1" applyBorder="1" applyAlignment="1">
      <alignment horizontal="left" vertical="top" wrapText="1"/>
    </xf>
    <xf numFmtId="14" fontId="12" fillId="6" borderId="0" xfId="0" applyNumberFormat="1" applyFont="1" applyFill="1" applyBorder="1" applyAlignment="1">
      <alignment horizontal="left" vertical="top"/>
    </xf>
    <xf numFmtId="0" fontId="12" fillId="6" borderId="0" xfId="0" applyFont="1" applyFill="1" applyBorder="1" applyAlignment="1">
      <alignment vertical="top"/>
    </xf>
    <xf numFmtId="0" fontId="12" fillId="6" borderId="22" xfId="0" applyFont="1" applyFill="1" applyBorder="1" applyAlignment="1">
      <alignment vertical="top"/>
    </xf>
    <xf numFmtId="0" fontId="1" fillId="6" borderId="16" xfId="0" applyFont="1" applyFill="1" applyBorder="1" applyAlignment="1">
      <alignment horizontal="center" vertical="top"/>
    </xf>
    <xf numFmtId="0" fontId="10" fillId="6" borderId="19" xfId="0" applyFont="1" applyFill="1" applyBorder="1" applyAlignment="1">
      <alignment vertical="top"/>
    </xf>
    <xf numFmtId="0" fontId="10" fillId="6" borderId="18" xfId="0" applyFont="1" applyFill="1" applyBorder="1" applyAlignment="1">
      <alignment vertical="top" wrapText="1"/>
    </xf>
    <xf numFmtId="0" fontId="10" fillId="6" borderId="17" xfId="0" applyFont="1" applyFill="1" applyBorder="1" applyAlignment="1">
      <alignment horizontal="center" vertical="top" wrapText="1"/>
    </xf>
    <xf numFmtId="0" fontId="10" fillId="6" borderId="23" xfId="0" applyFont="1" applyFill="1" applyBorder="1" applyAlignment="1">
      <alignment horizontal="center" vertical="center"/>
    </xf>
    <xf numFmtId="0" fontId="10" fillId="6" borderId="23" xfId="0" applyFont="1" applyFill="1" applyBorder="1" applyAlignment="1">
      <alignment horizontal="center" vertical="top"/>
    </xf>
    <xf numFmtId="0" fontId="10" fillId="6" borderId="17" xfId="0" applyFont="1" applyFill="1" applyBorder="1" applyAlignment="1">
      <alignment vertical="top" wrapText="1"/>
    </xf>
    <xf numFmtId="0" fontId="10" fillId="6" borderId="23" xfId="0" applyFont="1" applyFill="1" applyBorder="1" applyAlignment="1">
      <alignment vertical="top" wrapText="1"/>
    </xf>
    <xf numFmtId="0" fontId="10" fillId="6" borderId="23" xfId="0" applyFont="1" applyFill="1" applyBorder="1" applyAlignment="1">
      <alignment horizontal="center" vertical="top" wrapText="1"/>
    </xf>
    <xf numFmtId="0" fontId="10" fillId="6" borderId="25" xfId="0" applyFont="1" applyFill="1" applyBorder="1" applyAlignment="1">
      <alignment horizontal="center" vertical="center"/>
    </xf>
    <xf numFmtId="0" fontId="10" fillId="6" borderId="23" xfId="0" applyFont="1" applyFill="1" applyBorder="1" applyAlignment="1">
      <alignment horizontal="left" vertical="top" wrapText="1"/>
    </xf>
    <xf numFmtId="0" fontId="10" fillId="6" borderId="12" xfId="0" applyFont="1" applyFill="1" applyBorder="1" applyAlignment="1">
      <alignment vertical="top"/>
    </xf>
    <xf numFmtId="0" fontId="10" fillId="6" borderId="12" xfId="0" applyFont="1" applyFill="1" applyBorder="1" applyAlignment="1">
      <alignment vertical="top" wrapText="1"/>
    </xf>
    <xf numFmtId="0" fontId="10" fillId="6" borderId="7" xfId="0" applyFont="1" applyFill="1" applyBorder="1" applyAlignment="1">
      <alignment vertical="top"/>
    </xf>
    <xf numFmtId="0" fontId="12" fillId="6" borderId="7" xfId="0" applyFont="1" applyFill="1" applyBorder="1" applyAlignment="1">
      <alignment vertical="top" wrapText="1"/>
    </xf>
    <xf numFmtId="164" fontId="1" fillId="12" borderId="1" xfId="0" applyNumberFormat="1" applyFont="1" applyFill="1" applyBorder="1" applyAlignment="1">
      <alignment horizontal="left" vertical="top" wrapText="1"/>
    </xf>
    <xf numFmtId="14" fontId="1" fillId="12" borderId="1" xfId="0" applyNumberFormat="1" applyFont="1" applyFill="1" applyBorder="1" applyAlignment="1">
      <alignment horizontal="left" wrapText="1"/>
    </xf>
    <xf numFmtId="0" fontId="8" fillId="14" borderId="0" xfId="0" applyFont="1" applyFill="1" applyAlignment="1">
      <alignment horizontal="center"/>
    </xf>
    <xf numFmtId="0" fontId="8" fillId="0" borderId="0" xfId="0" applyFont="1" applyBorder="1" applyAlignment="1">
      <alignment horizontal="center"/>
    </xf>
    <xf numFmtId="0" fontId="4" fillId="12" borderId="23" xfId="0" applyFont="1" applyFill="1" applyBorder="1"/>
    <xf numFmtId="0" fontId="4" fillId="12" borderId="25" xfId="0" applyFont="1" applyFill="1" applyBorder="1"/>
    <xf numFmtId="0" fontId="4" fillId="12" borderId="16" xfId="0" applyFont="1" applyFill="1" applyBorder="1"/>
    <xf numFmtId="0" fontId="3" fillId="3" borderId="1" xfId="1" applyNumberFormat="1" applyFont="1" applyFill="1" applyBorder="1" applyAlignment="1" applyProtection="1">
      <alignment horizontal="left" vertical="top" wrapText="1"/>
      <protection locked="0"/>
    </xf>
    <xf numFmtId="0" fontId="3" fillId="0" borderId="1" xfId="1" applyFont="1" applyBorder="1" applyAlignment="1" applyProtection="1">
      <alignment horizontal="left" vertical="top" wrapText="1"/>
      <protection hidden="1"/>
    </xf>
    <xf numFmtId="0" fontId="3" fillId="0" borderId="1" xfId="1" applyFont="1" applyBorder="1" applyAlignment="1" applyProtection="1">
      <alignment horizontal="left" vertical="top" wrapText="1"/>
    </xf>
    <xf numFmtId="0" fontId="1" fillId="4" borderId="1" xfId="0" applyFont="1" applyFill="1" applyBorder="1" applyAlignment="1">
      <alignment horizontal="left" vertical="top" wrapText="1"/>
    </xf>
  </cellXfs>
  <cellStyles count="2">
    <cellStyle name="Normal" xfId="0" builtinId="0"/>
    <cellStyle name="Normal 2" xfId="1"/>
  </cellStyles>
  <dxfs count="5">
    <dxf>
      <font>
        <color auto="1"/>
      </font>
      <fill>
        <patternFill>
          <bgColor rgb="FFFF0000"/>
        </patternFill>
      </fill>
    </dxf>
    <dxf>
      <font>
        <b/>
        <i val="0"/>
      </font>
      <fill>
        <patternFill>
          <bgColor rgb="FFFF0000"/>
        </patternFill>
      </fill>
    </dxf>
    <dxf>
      <font>
        <b/>
        <i val="0"/>
        <strike val="0"/>
      </font>
    </dxf>
    <dxf>
      <fill>
        <patternFill>
          <bgColor rgb="FFFF0000"/>
        </patternFill>
      </fill>
    </dxf>
    <dxf>
      <font>
        <b/>
        <i val="0"/>
        <strike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227"/>
  <sheetViews>
    <sheetView workbookViewId="0">
      <selection activeCell="E9" sqref="E9"/>
    </sheetView>
  </sheetViews>
  <sheetFormatPr defaultRowHeight="15.5"/>
  <cols>
    <col min="1" max="1" width="10" style="2" bestFit="1" customWidth="1"/>
    <col min="2" max="2" width="51.6328125" bestFit="1" customWidth="1"/>
    <col min="3" max="3" width="44.26953125" customWidth="1"/>
    <col min="4" max="4" width="8.984375E-2" customWidth="1"/>
    <col min="5" max="5" width="44.08984375" style="1" customWidth="1"/>
    <col min="6" max="6" width="19.26953125" style="1" customWidth="1"/>
    <col min="7" max="7" width="29.08984375" style="1" customWidth="1"/>
    <col min="8" max="8" width="75.26953125" style="47" customWidth="1"/>
    <col min="9" max="9" width="17.54296875" style="47" customWidth="1"/>
    <col min="10" max="10" width="22.6328125" customWidth="1"/>
  </cols>
  <sheetData>
    <row r="1" spans="1:12" s="1" customFormat="1">
      <c r="A1" s="78"/>
      <c r="B1" s="62"/>
      <c r="C1" s="62"/>
      <c r="D1" s="62"/>
      <c r="E1" s="161" t="s">
        <v>149</v>
      </c>
      <c r="F1" s="77"/>
      <c r="G1" s="77"/>
      <c r="H1" s="86"/>
      <c r="I1" s="86"/>
      <c r="J1" s="62"/>
    </row>
    <row r="2" spans="1:12" s="1" customFormat="1" ht="23">
      <c r="A2" s="78"/>
      <c r="B2" s="159" t="s">
        <v>61</v>
      </c>
      <c r="C2" s="159"/>
      <c r="D2" s="62"/>
      <c r="E2" s="162" t="s">
        <v>150</v>
      </c>
      <c r="F2" s="77"/>
      <c r="G2" s="77"/>
      <c r="H2" s="86"/>
      <c r="I2" s="86"/>
      <c r="J2" s="62"/>
    </row>
    <row r="3" spans="1:12" ht="16" thickBot="1">
      <c r="A3" s="78"/>
      <c r="B3" s="78"/>
      <c r="C3" s="78"/>
      <c r="D3" s="78"/>
      <c r="E3" s="163" t="s">
        <v>151</v>
      </c>
      <c r="F3" s="87"/>
      <c r="G3" s="87"/>
      <c r="H3" s="86"/>
      <c r="I3" s="86"/>
      <c r="J3" s="78"/>
      <c r="K3" s="2"/>
      <c r="L3" s="2"/>
    </row>
    <row r="4" spans="1:12">
      <c r="A4" s="79" t="s">
        <v>50</v>
      </c>
      <c r="B4" s="95" t="s">
        <v>48</v>
      </c>
      <c r="C4" s="68"/>
      <c r="D4" s="2"/>
      <c r="E4" s="87"/>
      <c r="F4" s="87"/>
      <c r="G4" s="87"/>
      <c r="H4" s="86"/>
      <c r="I4" s="86"/>
      <c r="J4" s="78"/>
      <c r="K4" s="2"/>
      <c r="L4" s="2"/>
    </row>
    <row r="5" spans="1:12" ht="17" customHeight="1">
      <c r="A5" s="87"/>
      <c r="B5" s="95" t="s">
        <v>0</v>
      </c>
      <c r="C5" s="69"/>
      <c r="D5" s="2"/>
      <c r="E5" s="87"/>
      <c r="F5" s="87"/>
      <c r="G5" s="87"/>
      <c r="H5" s="86"/>
      <c r="I5" s="86"/>
      <c r="J5" s="78"/>
      <c r="K5" s="2"/>
      <c r="L5" s="2"/>
    </row>
    <row r="6" spans="1:12">
      <c r="A6" s="87"/>
      <c r="B6" s="95" t="s">
        <v>49</v>
      </c>
      <c r="C6" s="69"/>
      <c r="D6" s="2"/>
      <c r="E6" s="87"/>
      <c r="F6" s="87"/>
      <c r="G6" s="87"/>
      <c r="H6" s="86"/>
      <c r="I6" s="86"/>
      <c r="J6" s="78"/>
      <c r="K6" s="2"/>
      <c r="L6" s="2"/>
    </row>
    <row r="7" spans="1:12" s="1" customFormat="1">
      <c r="A7" s="87"/>
      <c r="B7" s="67" t="s">
        <v>2</v>
      </c>
      <c r="C7" s="71" t="str">
        <f>DATEDIF(C5, C6, "Y") &amp; " Years, " &amp; DATEDIF(C5, C6,"YM") &amp; " Months, " &amp; DATEDIF(C5,C6,"MD") &amp; " Days"</f>
        <v>0 Years, 0 Months, 0 Days</v>
      </c>
      <c r="D7" s="2"/>
      <c r="E7" s="87"/>
      <c r="F7" s="87"/>
      <c r="G7" s="87"/>
      <c r="H7" s="86"/>
      <c r="I7" s="86"/>
      <c r="J7" s="78"/>
      <c r="K7" s="2"/>
      <c r="L7" s="2"/>
    </row>
    <row r="8" spans="1:12" s="1" customFormat="1">
      <c r="A8" s="87"/>
      <c r="B8" s="67" t="s">
        <v>12</v>
      </c>
      <c r="C8" s="72">
        <f>DATEDIF(C5, C6, "Y")</f>
        <v>0</v>
      </c>
      <c r="D8" s="2"/>
      <c r="E8" s="87"/>
      <c r="F8" s="87"/>
      <c r="G8" s="87"/>
      <c r="H8" s="86"/>
      <c r="I8" s="86"/>
      <c r="J8" s="78"/>
      <c r="K8" s="2"/>
      <c r="L8" s="2"/>
    </row>
    <row r="9" spans="1:12" s="1" customFormat="1">
      <c r="A9" s="87"/>
      <c r="B9" s="93" t="s">
        <v>77</v>
      </c>
      <c r="C9" s="69"/>
      <c r="D9" s="2"/>
      <c r="E9" s="87"/>
      <c r="F9" s="87"/>
      <c r="G9" s="87"/>
      <c r="H9" s="86"/>
      <c r="I9" s="86"/>
      <c r="J9" s="78"/>
      <c r="K9" s="2"/>
      <c r="L9" s="2"/>
    </row>
    <row r="10" spans="1:12">
      <c r="A10" s="87"/>
      <c r="B10" s="95" t="s">
        <v>1</v>
      </c>
      <c r="C10" s="69"/>
      <c r="D10" s="2"/>
      <c r="E10" s="87"/>
      <c r="F10" s="87"/>
      <c r="G10" s="87"/>
      <c r="H10" s="86"/>
      <c r="I10" s="86"/>
      <c r="J10" s="78"/>
      <c r="K10" s="2"/>
      <c r="L10" s="2"/>
    </row>
    <row r="11" spans="1:12" s="1" customFormat="1">
      <c r="A11" s="87"/>
      <c r="B11" s="67" t="s">
        <v>13</v>
      </c>
      <c r="C11" s="72" t="str">
        <f>DATEDIF(C5, C10, "Y") &amp; " Years, " &amp; DATEDIF(C5, C10,"YM") &amp; " Months, " &amp; DATEDIF(C5,C10,"MD") &amp; " Days"</f>
        <v>0 Years, 0 Months, 0 Days</v>
      </c>
      <c r="D11" s="2"/>
      <c r="E11" s="87"/>
      <c r="F11" s="87"/>
      <c r="G11" s="87"/>
      <c r="H11" s="86"/>
      <c r="I11" s="86"/>
      <c r="J11" s="78"/>
      <c r="K11" s="2"/>
      <c r="L11" s="2"/>
    </row>
    <row r="12" spans="1:12" s="1" customFormat="1">
      <c r="A12" s="87"/>
      <c r="B12" s="67" t="s">
        <v>14</v>
      </c>
      <c r="C12" s="72">
        <f>DATEDIF(C5, C10, "Y")</f>
        <v>0</v>
      </c>
      <c r="D12" s="2"/>
      <c r="E12" s="87"/>
      <c r="F12" s="87"/>
      <c r="G12" s="87"/>
      <c r="H12" s="86"/>
      <c r="I12" s="86"/>
      <c r="J12" s="78"/>
      <c r="K12" s="2"/>
      <c r="L12" s="2"/>
    </row>
    <row r="13" spans="1:12">
      <c r="A13" s="87"/>
      <c r="B13" s="58" t="s">
        <v>73</v>
      </c>
      <c r="C13" s="77"/>
      <c r="D13" s="2"/>
      <c r="E13" s="77"/>
      <c r="F13" s="77"/>
      <c r="G13" s="77"/>
      <c r="H13" s="86"/>
      <c r="I13" s="86"/>
      <c r="J13" s="78"/>
      <c r="K13" s="2"/>
      <c r="L13" s="2"/>
    </row>
    <row r="14" spans="1:12" s="1" customFormat="1" ht="31">
      <c r="A14" s="87"/>
      <c r="B14" s="59" t="s">
        <v>146</v>
      </c>
      <c r="C14" s="77"/>
      <c r="D14" s="2"/>
      <c r="E14" s="77"/>
      <c r="F14" s="77"/>
      <c r="G14" s="77"/>
      <c r="H14" s="86"/>
      <c r="I14" s="86"/>
      <c r="J14" s="78"/>
      <c r="K14" s="2"/>
      <c r="L14" s="2"/>
    </row>
    <row r="15" spans="1:12" s="1" customFormat="1" ht="31">
      <c r="A15" s="87"/>
      <c r="B15" s="59" t="s">
        <v>147</v>
      </c>
      <c r="C15" s="77"/>
      <c r="D15" s="2"/>
      <c r="E15" s="77"/>
      <c r="F15" s="77"/>
      <c r="G15" s="77"/>
      <c r="H15" s="86"/>
      <c r="I15" s="86"/>
      <c r="J15" s="78"/>
      <c r="K15" s="2"/>
      <c r="L15" s="2"/>
    </row>
    <row r="16" spans="1:12" s="1" customFormat="1">
      <c r="A16" s="78"/>
      <c r="B16" s="78"/>
      <c r="C16" s="62"/>
      <c r="D16" s="66"/>
      <c r="E16" s="77"/>
      <c r="F16" s="77"/>
      <c r="G16" s="77"/>
      <c r="H16" s="86"/>
      <c r="I16" s="86"/>
      <c r="J16" s="78"/>
      <c r="K16" s="2"/>
      <c r="L16" s="2"/>
    </row>
    <row r="17" spans="1:12" s="1" customFormat="1">
      <c r="A17" s="78"/>
      <c r="B17" s="78"/>
      <c r="C17" s="62"/>
      <c r="D17" s="66"/>
      <c r="E17" s="77"/>
      <c r="F17" s="77"/>
      <c r="G17" s="77"/>
      <c r="H17" s="86"/>
      <c r="I17" s="86"/>
      <c r="J17" s="78"/>
      <c r="K17" s="2"/>
      <c r="L17" s="2"/>
    </row>
    <row r="18" spans="1:12" ht="16" thickBot="1">
      <c r="A18" s="80" t="s">
        <v>51</v>
      </c>
      <c r="B18" s="95" t="s">
        <v>30</v>
      </c>
      <c r="C18" s="63" t="s">
        <v>126</v>
      </c>
      <c r="D18" s="2"/>
      <c r="E18" s="77"/>
      <c r="F18" s="77"/>
      <c r="G18" s="77"/>
      <c r="H18" s="86"/>
      <c r="I18" s="86"/>
      <c r="J18" s="78"/>
      <c r="K18" s="2"/>
      <c r="L18" s="2"/>
    </row>
    <row r="19" spans="1:12">
      <c r="A19" s="78"/>
      <c r="B19" s="95" t="s">
        <v>66</v>
      </c>
      <c r="C19" s="73"/>
      <c r="D19" s="64" t="s">
        <v>65</v>
      </c>
      <c r="E19" s="75" t="s">
        <v>68</v>
      </c>
      <c r="F19" s="77"/>
      <c r="G19" s="77"/>
      <c r="H19" s="86"/>
      <c r="I19" s="86"/>
      <c r="J19" s="62"/>
    </row>
    <row r="20" spans="1:12" s="1" customFormat="1">
      <c r="A20" s="78"/>
      <c r="B20" s="95" t="s">
        <v>67</v>
      </c>
      <c r="C20" s="73"/>
      <c r="D20" s="65" t="str">
        <f>DATEDIF(C19,C20,"Y") &amp; " Years, " &amp; DATEDIF(C19,C20,"YM") &amp; " Months, " &amp; DATEDIF(C19,C20,"MD") &amp; " Days"</f>
        <v>0 Years, 0 Months, 0 Days</v>
      </c>
      <c r="E20" s="76"/>
      <c r="F20" s="77"/>
      <c r="G20" s="77"/>
      <c r="H20" s="86"/>
      <c r="I20" s="86"/>
      <c r="J20" s="62"/>
    </row>
    <row r="21" spans="1:12" s="1" customFormat="1">
      <c r="A21" s="78"/>
      <c r="B21" s="67" t="s">
        <v>71</v>
      </c>
      <c r="C21" s="74">
        <f>C10</f>
        <v>0</v>
      </c>
      <c r="E21" s="77"/>
      <c r="F21" s="77"/>
      <c r="G21" s="77"/>
      <c r="H21" s="86"/>
      <c r="I21" s="86"/>
      <c r="J21" s="62"/>
    </row>
    <row r="22" spans="1:12" s="1" customFormat="1">
      <c r="A22" s="78"/>
      <c r="B22" s="95" t="s">
        <v>99</v>
      </c>
      <c r="C22" s="158"/>
      <c r="E22" s="77"/>
      <c r="F22" s="77"/>
      <c r="G22" s="77"/>
      <c r="H22" s="86"/>
      <c r="I22" s="86"/>
      <c r="J22" s="62"/>
    </row>
    <row r="23" spans="1:12" s="1" customFormat="1">
      <c r="A23" s="78"/>
      <c r="B23" s="98" t="s">
        <v>73</v>
      </c>
      <c r="C23" s="81"/>
      <c r="D23" s="62"/>
      <c r="E23" s="77"/>
      <c r="F23" s="77"/>
      <c r="G23" s="77"/>
      <c r="H23" s="89"/>
      <c r="I23" s="89"/>
      <c r="J23" s="77"/>
    </row>
    <row r="24" spans="1:12" s="1" customFormat="1">
      <c r="A24" s="78"/>
      <c r="B24" s="58" t="s">
        <v>69</v>
      </c>
      <c r="C24" s="82"/>
      <c r="D24" s="62"/>
      <c r="E24" s="77"/>
      <c r="F24" s="77"/>
      <c r="G24" s="77"/>
      <c r="H24" s="89"/>
      <c r="I24" s="89"/>
      <c r="J24" s="77"/>
    </row>
    <row r="25" spans="1:12" s="1" customFormat="1">
      <c r="A25" s="78"/>
      <c r="B25" s="58" t="s">
        <v>70</v>
      </c>
      <c r="C25" s="77"/>
      <c r="D25" s="62"/>
      <c r="E25" s="77"/>
      <c r="F25" s="77"/>
      <c r="G25" s="77"/>
      <c r="H25" s="89"/>
      <c r="I25" s="89"/>
      <c r="J25" s="77"/>
    </row>
    <row r="26" spans="1:12" s="1" customFormat="1">
      <c r="A26" s="78"/>
      <c r="B26" s="58" t="s">
        <v>106</v>
      </c>
      <c r="C26" s="77"/>
      <c r="D26" s="62"/>
      <c r="E26" s="77"/>
      <c r="F26" s="77"/>
      <c r="G26" s="77"/>
      <c r="H26" s="89"/>
      <c r="I26" s="89"/>
      <c r="J26" s="77"/>
    </row>
    <row r="27" spans="1:12" s="1" customFormat="1">
      <c r="A27" s="78"/>
      <c r="B27" s="58" t="s">
        <v>72</v>
      </c>
      <c r="C27" s="77"/>
      <c r="D27" s="62"/>
      <c r="E27" s="62"/>
      <c r="F27" s="77"/>
      <c r="G27" s="77"/>
      <c r="H27" s="89"/>
      <c r="I27" s="89"/>
      <c r="J27" s="77"/>
    </row>
    <row r="28" spans="1:12" s="1" customFormat="1">
      <c r="A28" s="78"/>
      <c r="B28" s="58" t="s">
        <v>141</v>
      </c>
      <c r="C28" s="77"/>
      <c r="D28" s="62"/>
      <c r="E28" s="62"/>
      <c r="F28" s="77"/>
      <c r="G28" s="77"/>
      <c r="H28" s="89"/>
      <c r="I28" s="89"/>
      <c r="J28" s="77"/>
    </row>
    <row r="29" spans="1:12" s="1" customFormat="1">
      <c r="A29" s="78"/>
      <c r="B29" s="103" t="s">
        <v>116</v>
      </c>
      <c r="C29" s="77"/>
      <c r="D29" s="62"/>
      <c r="E29" s="62"/>
      <c r="F29" s="77"/>
      <c r="G29" s="77"/>
      <c r="H29" s="89"/>
      <c r="I29" s="89"/>
      <c r="J29" s="77"/>
    </row>
    <row r="30" spans="1:12" s="1" customFormat="1">
      <c r="A30" s="78"/>
      <c r="B30" s="78"/>
      <c r="C30" s="62"/>
      <c r="D30" s="62"/>
      <c r="E30" s="62"/>
      <c r="F30" s="77"/>
      <c r="G30" s="77"/>
      <c r="H30" s="89"/>
      <c r="I30" s="89"/>
      <c r="J30" s="77"/>
    </row>
    <row r="31" spans="1:12" s="1" customFormat="1">
      <c r="A31" s="78"/>
      <c r="B31" s="78"/>
      <c r="C31" s="62"/>
      <c r="D31" s="62"/>
      <c r="E31" s="62"/>
      <c r="F31" s="77"/>
      <c r="G31" s="77"/>
      <c r="H31" s="89"/>
      <c r="I31" s="89"/>
      <c r="J31" s="77"/>
    </row>
    <row r="32" spans="1:12">
      <c r="A32" s="80" t="s">
        <v>52</v>
      </c>
      <c r="B32" s="95" t="s">
        <v>19</v>
      </c>
      <c r="C32" s="63" t="s">
        <v>126</v>
      </c>
      <c r="E32" s="62"/>
      <c r="F32" s="77"/>
      <c r="G32" s="77"/>
      <c r="H32" s="89"/>
      <c r="I32" s="89"/>
      <c r="J32" s="88"/>
    </row>
    <row r="33" spans="1:10">
      <c r="A33" s="78"/>
      <c r="B33" s="95" t="s">
        <v>74</v>
      </c>
      <c r="C33" s="99"/>
      <c r="E33" s="62"/>
      <c r="F33" s="77"/>
      <c r="G33" s="77"/>
      <c r="H33" s="89"/>
      <c r="I33" s="89"/>
      <c r="J33" s="77"/>
    </row>
    <row r="34" spans="1:10" s="1" customFormat="1" ht="31">
      <c r="A34" s="78"/>
      <c r="B34" s="70" t="s">
        <v>78</v>
      </c>
      <c r="C34" s="101">
        <f>C9</f>
        <v>0</v>
      </c>
      <c r="E34" s="62"/>
      <c r="F34" s="77"/>
      <c r="G34" s="77"/>
      <c r="H34" s="89"/>
      <c r="I34" s="89"/>
      <c r="J34" s="77"/>
    </row>
    <row r="35" spans="1:10" s="1" customFormat="1">
      <c r="A35" s="78"/>
      <c r="B35" s="93" t="s">
        <v>99</v>
      </c>
      <c r="C35" s="157"/>
      <c r="E35" s="62"/>
      <c r="F35" s="77"/>
      <c r="G35" s="77"/>
      <c r="H35" s="89"/>
      <c r="I35" s="89"/>
      <c r="J35" s="77"/>
    </row>
    <row r="36" spans="1:10" s="1" customFormat="1">
      <c r="A36" s="78"/>
      <c r="B36" s="100" t="s">
        <v>73</v>
      </c>
      <c r="C36" s="83"/>
      <c r="E36" s="62"/>
      <c r="F36" s="77"/>
      <c r="G36" s="77"/>
      <c r="H36" s="89"/>
      <c r="I36" s="89"/>
      <c r="J36" s="77"/>
    </row>
    <row r="37" spans="1:10" s="1" customFormat="1" ht="31">
      <c r="A37" s="78"/>
      <c r="B37" s="59" t="s">
        <v>142</v>
      </c>
      <c r="C37" s="83"/>
      <c r="E37" s="62"/>
      <c r="F37" s="77"/>
      <c r="G37" s="77"/>
      <c r="H37" s="89"/>
      <c r="I37" s="89"/>
      <c r="J37" s="77"/>
    </row>
    <row r="38" spans="1:10" s="1" customFormat="1">
      <c r="A38" s="78"/>
      <c r="B38" s="58" t="s">
        <v>75</v>
      </c>
      <c r="C38" s="83"/>
      <c r="E38" s="62"/>
      <c r="F38" s="77"/>
      <c r="G38" s="77"/>
      <c r="H38" s="89"/>
      <c r="I38" s="89"/>
      <c r="J38" s="77"/>
    </row>
    <row r="39" spans="1:10" s="1" customFormat="1">
      <c r="A39" s="78"/>
      <c r="B39" s="58" t="s">
        <v>107</v>
      </c>
      <c r="C39" s="84"/>
      <c r="E39" s="77"/>
      <c r="F39" s="77"/>
      <c r="G39" s="77"/>
      <c r="H39" s="89"/>
      <c r="I39" s="89"/>
      <c r="J39" s="77"/>
    </row>
    <row r="40" spans="1:10" s="1" customFormat="1">
      <c r="A40" s="78"/>
      <c r="B40" s="58" t="s">
        <v>108</v>
      </c>
      <c r="C40" s="77"/>
      <c r="E40" s="77"/>
      <c r="F40" s="77"/>
      <c r="G40" s="77"/>
      <c r="H40" s="89"/>
      <c r="I40" s="89"/>
      <c r="J40" s="77"/>
    </row>
    <row r="41" spans="1:10" s="1" customFormat="1" ht="46.5">
      <c r="A41" s="78"/>
      <c r="B41" s="59" t="s">
        <v>143</v>
      </c>
      <c r="C41" s="77"/>
      <c r="E41" s="77"/>
      <c r="F41" s="77"/>
      <c r="G41" s="77"/>
      <c r="H41" s="89"/>
      <c r="I41" s="89"/>
      <c r="J41" s="77"/>
    </row>
    <row r="42" spans="1:10" s="1" customFormat="1">
      <c r="A42" s="78"/>
      <c r="B42" s="86"/>
      <c r="C42" s="77"/>
      <c r="E42" s="77"/>
      <c r="F42" s="77"/>
      <c r="G42" s="77"/>
      <c r="H42" s="89"/>
      <c r="I42" s="89"/>
      <c r="J42" s="77"/>
    </row>
    <row r="43" spans="1:10">
      <c r="A43" s="85" t="s">
        <v>53</v>
      </c>
      <c r="B43" s="95" t="s">
        <v>20</v>
      </c>
      <c r="C43" s="63" t="s">
        <v>126</v>
      </c>
      <c r="E43" s="77"/>
      <c r="F43" s="77"/>
      <c r="G43" s="77"/>
      <c r="H43" s="89"/>
      <c r="I43" s="89"/>
      <c r="J43" s="88"/>
    </row>
    <row r="44" spans="1:10">
      <c r="A44" s="78"/>
      <c r="B44" s="95" t="s">
        <v>76</v>
      </c>
      <c r="C44" s="99"/>
      <c r="E44" s="77"/>
      <c r="F44" s="77"/>
      <c r="G44" s="77"/>
      <c r="H44" s="89"/>
      <c r="I44" s="89"/>
      <c r="J44" s="77"/>
    </row>
    <row r="45" spans="1:10" s="1" customFormat="1" ht="31">
      <c r="A45" s="78"/>
      <c r="B45" s="70" t="s">
        <v>79</v>
      </c>
      <c r="C45" s="91">
        <f>C9</f>
        <v>0</v>
      </c>
      <c r="E45" s="77"/>
      <c r="F45" s="77"/>
      <c r="G45" s="77"/>
      <c r="H45" s="89"/>
      <c r="I45" s="89"/>
      <c r="J45" s="77"/>
    </row>
    <row r="46" spans="1:10" s="1" customFormat="1">
      <c r="A46" s="78"/>
      <c r="B46" s="95" t="s">
        <v>99</v>
      </c>
      <c r="C46" s="93"/>
      <c r="E46" s="77"/>
      <c r="F46" s="77"/>
      <c r="G46" s="77"/>
      <c r="H46" s="89"/>
      <c r="I46" s="89"/>
      <c r="J46" s="77"/>
    </row>
    <row r="47" spans="1:10" s="1" customFormat="1">
      <c r="A47" s="78"/>
      <c r="B47" s="100" t="s">
        <v>109</v>
      </c>
      <c r="C47" s="78"/>
      <c r="E47" s="77"/>
      <c r="F47" s="77"/>
      <c r="G47" s="77"/>
      <c r="H47" s="89"/>
      <c r="I47" s="89"/>
      <c r="J47" s="77"/>
    </row>
    <row r="48" spans="1:10" s="1" customFormat="1" ht="46.5">
      <c r="A48" s="78"/>
      <c r="B48" s="59" t="s">
        <v>143</v>
      </c>
      <c r="C48" s="78"/>
      <c r="E48" s="77"/>
      <c r="F48" s="77"/>
      <c r="G48" s="77"/>
      <c r="H48" s="89"/>
      <c r="I48" s="89"/>
      <c r="J48" s="77"/>
    </row>
    <row r="49" spans="1:10" s="1" customFormat="1">
      <c r="A49" s="78"/>
      <c r="B49" s="78"/>
      <c r="C49" s="78"/>
      <c r="E49" s="77"/>
      <c r="F49" s="77"/>
      <c r="G49" s="77"/>
      <c r="H49" s="89"/>
      <c r="I49" s="89"/>
      <c r="J49" s="77"/>
    </row>
    <row r="50" spans="1:10">
      <c r="A50" s="85" t="s">
        <v>54</v>
      </c>
      <c r="B50" s="95" t="s">
        <v>27</v>
      </c>
      <c r="C50" s="95" t="s">
        <v>126</v>
      </c>
      <c r="E50" s="77"/>
      <c r="F50" s="77"/>
      <c r="G50" s="77"/>
      <c r="H50" s="89"/>
      <c r="I50" s="89"/>
      <c r="J50" s="88"/>
    </row>
    <row r="51" spans="1:10" ht="31">
      <c r="A51" s="78"/>
      <c r="B51" s="70" t="s">
        <v>80</v>
      </c>
      <c r="C51" s="91">
        <f>C9</f>
        <v>0</v>
      </c>
      <c r="E51" s="77"/>
      <c r="F51" s="77"/>
      <c r="G51" s="77"/>
      <c r="H51" s="89"/>
      <c r="I51" s="89"/>
      <c r="J51" s="77"/>
    </row>
    <row r="52" spans="1:10" s="1" customFormat="1">
      <c r="A52" s="78"/>
      <c r="B52" s="96" t="s">
        <v>99</v>
      </c>
      <c r="C52" s="93"/>
      <c r="E52" s="62"/>
      <c r="F52" s="77"/>
      <c r="G52" s="77"/>
      <c r="H52" s="89"/>
      <c r="I52" s="89"/>
      <c r="J52" s="77"/>
    </row>
    <row r="53" spans="1:10" s="1" customFormat="1">
      <c r="A53" s="78"/>
      <c r="B53" s="59" t="s">
        <v>73</v>
      </c>
      <c r="C53" s="102"/>
      <c r="E53" s="62"/>
      <c r="F53" s="77"/>
      <c r="G53" s="77"/>
      <c r="H53" s="89"/>
      <c r="I53" s="89"/>
      <c r="J53" s="77"/>
    </row>
    <row r="54" spans="1:10" s="1" customFormat="1">
      <c r="A54" s="78"/>
      <c r="B54" s="58" t="s">
        <v>110</v>
      </c>
      <c r="C54" s="102"/>
      <c r="D54" s="62"/>
      <c r="E54" s="62"/>
      <c r="F54" s="77"/>
      <c r="G54" s="77"/>
      <c r="H54" s="89"/>
      <c r="I54" s="89"/>
      <c r="J54" s="77"/>
    </row>
    <row r="55" spans="1:10" s="1" customFormat="1" ht="31">
      <c r="A55" s="78"/>
      <c r="B55" s="59" t="s">
        <v>111</v>
      </c>
      <c r="C55" s="102"/>
      <c r="D55" s="62"/>
      <c r="E55" s="62"/>
      <c r="F55" s="77"/>
      <c r="G55" s="77"/>
      <c r="H55" s="89"/>
      <c r="I55" s="89"/>
      <c r="J55" s="77"/>
    </row>
    <row r="56" spans="1:10" s="1" customFormat="1">
      <c r="A56" s="78"/>
      <c r="B56" s="58" t="s">
        <v>112</v>
      </c>
      <c r="C56" s="102"/>
      <c r="D56" s="62"/>
      <c r="E56" s="62"/>
      <c r="F56" s="77"/>
      <c r="G56" s="77"/>
      <c r="H56" s="89"/>
      <c r="I56" s="89"/>
      <c r="J56" s="77"/>
    </row>
    <row r="57" spans="1:10" s="1" customFormat="1">
      <c r="A57" s="78"/>
      <c r="B57" s="58" t="s">
        <v>113</v>
      </c>
      <c r="C57" s="102"/>
      <c r="D57" s="62"/>
      <c r="E57" s="62"/>
      <c r="F57" s="77"/>
      <c r="G57" s="77"/>
      <c r="H57" s="89"/>
      <c r="I57" s="89"/>
      <c r="J57" s="77"/>
    </row>
    <row r="58" spans="1:10" s="1" customFormat="1">
      <c r="A58" s="78"/>
      <c r="B58" s="58" t="s">
        <v>114</v>
      </c>
      <c r="C58" s="102"/>
      <c r="D58" s="62"/>
      <c r="E58" s="62"/>
      <c r="F58" s="77"/>
      <c r="G58" s="77"/>
      <c r="H58" s="89"/>
      <c r="I58" s="89"/>
      <c r="J58" s="77"/>
    </row>
    <row r="59" spans="1:10" s="1" customFormat="1">
      <c r="A59" s="78"/>
      <c r="B59" s="58" t="s">
        <v>115</v>
      </c>
      <c r="C59" s="102"/>
      <c r="D59" s="62"/>
      <c r="E59" s="62"/>
      <c r="F59" s="77"/>
      <c r="G59" s="77"/>
      <c r="H59" s="89"/>
      <c r="I59" s="89"/>
      <c r="J59" s="77"/>
    </row>
    <row r="60" spans="1:10" s="1" customFormat="1" ht="31">
      <c r="A60" s="78"/>
      <c r="B60" s="104" t="s">
        <v>145</v>
      </c>
      <c r="C60" s="102"/>
      <c r="D60" s="62"/>
      <c r="E60" s="62"/>
      <c r="F60" s="77"/>
      <c r="G60" s="77"/>
      <c r="H60" s="89"/>
      <c r="I60" s="89"/>
      <c r="J60" s="77"/>
    </row>
    <row r="61" spans="1:10" s="1" customFormat="1">
      <c r="A61" s="78"/>
      <c r="B61" s="78"/>
      <c r="C61" s="102"/>
      <c r="D61" s="62"/>
      <c r="E61" s="62"/>
      <c r="F61" s="77"/>
      <c r="G61" s="77"/>
      <c r="H61" s="89"/>
      <c r="I61" s="89"/>
      <c r="J61" s="77"/>
    </row>
    <row r="62" spans="1:10" s="1" customFormat="1">
      <c r="A62" s="78"/>
      <c r="B62" s="78"/>
      <c r="C62" s="102"/>
      <c r="D62" s="62"/>
      <c r="E62" s="62"/>
      <c r="F62" s="77"/>
      <c r="G62" s="77"/>
      <c r="H62" s="89"/>
      <c r="I62" s="89"/>
      <c r="J62" s="77"/>
    </row>
    <row r="63" spans="1:10">
      <c r="A63" s="80" t="s">
        <v>55</v>
      </c>
      <c r="B63" s="95" t="s">
        <v>29</v>
      </c>
      <c r="C63" s="63" t="s">
        <v>126</v>
      </c>
      <c r="E63" s="62"/>
      <c r="F63" s="77"/>
      <c r="G63" s="77"/>
      <c r="H63" s="89"/>
      <c r="I63" s="89"/>
      <c r="J63" s="88"/>
    </row>
    <row r="64" spans="1:10">
      <c r="A64" s="78"/>
      <c r="B64" s="94" t="s">
        <v>101</v>
      </c>
      <c r="C64" s="92"/>
      <c r="E64" s="62"/>
      <c r="F64" s="77"/>
      <c r="G64" s="77"/>
      <c r="H64" s="89"/>
      <c r="I64" s="89"/>
      <c r="J64" s="77"/>
    </row>
    <row r="65" spans="1:10" s="1" customFormat="1">
      <c r="A65" s="78"/>
      <c r="B65" s="94" t="s">
        <v>103</v>
      </c>
      <c r="C65" s="92"/>
      <c r="E65" s="62"/>
      <c r="F65" s="77"/>
      <c r="G65" s="77"/>
      <c r="H65" s="89"/>
      <c r="I65" s="89"/>
      <c r="J65" s="77"/>
    </row>
    <row r="66" spans="1:10" s="1" customFormat="1">
      <c r="A66" s="78"/>
      <c r="B66" s="94" t="s">
        <v>102</v>
      </c>
      <c r="C66" s="92"/>
      <c r="E66" s="62"/>
      <c r="F66" s="77"/>
      <c r="G66" s="77"/>
      <c r="H66" s="89"/>
      <c r="I66" s="89"/>
      <c r="J66" s="77"/>
    </row>
    <row r="67" spans="1:10" s="1" customFormat="1">
      <c r="A67" s="78"/>
      <c r="B67" s="94" t="s">
        <v>104</v>
      </c>
      <c r="C67" s="92"/>
      <c r="E67" s="62"/>
      <c r="F67" s="77"/>
      <c r="G67" s="77"/>
      <c r="H67" s="89"/>
      <c r="I67" s="89"/>
      <c r="J67" s="77"/>
    </row>
    <row r="68" spans="1:10" s="1" customFormat="1" ht="31">
      <c r="A68" s="78"/>
      <c r="B68" s="70" t="s">
        <v>100</v>
      </c>
      <c r="C68" s="91">
        <f>C9</f>
        <v>0</v>
      </c>
      <c r="E68" s="62"/>
      <c r="F68" s="77"/>
      <c r="G68" s="77"/>
      <c r="H68" s="89"/>
      <c r="I68" s="89"/>
      <c r="J68" s="77"/>
    </row>
    <row r="69" spans="1:10" s="1" customFormat="1">
      <c r="A69" s="78"/>
      <c r="B69" s="95" t="s">
        <v>99</v>
      </c>
      <c r="C69" s="93"/>
      <c r="E69" s="62"/>
      <c r="F69" s="77"/>
      <c r="G69" s="77"/>
      <c r="H69" s="89"/>
      <c r="I69" s="89"/>
      <c r="J69" s="77"/>
    </row>
    <row r="70" spans="1:10" s="1" customFormat="1">
      <c r="A70" s="78"/>
      <c r="B70" s="59" t="s">
        <v>73</v>
      </c>
      <c r="C70" s="62"/>
      <c r="E70" s="62"/>
      <c r="F70" s="77"/>
      <c r="G70" s="77"/>
      <c r="H70" s="89"/>
      <c r="I70" s="89"/>
      <c r="J70" s="77"/>
    </row>
    <row r="71" spans="1:10" s="1" customFormat="1" ht="31">
      <c r="A71" s="78"/>
      <c r="B71" s="59" t="s">
        <v>117</v>
      </c>
      <c r="C71" s="62"/>
      <c r="E71" s="62"/>
      <c r="F71" s="77"/>
      <c r="G71" s="77"/>
      <c r="H71" s="89"/>
      <c r="I71" s="89"/>
      <c r="J71" s="77"/>
    </row>
    <row r="72" spans="1:10" s="1" customFormat="1">
      <c r="A72" s="78"/>
      <c r="B72" s="58" t="s">
        <v>118</v>
      </c>
      <c r="C72" s="62"/>
      <c r="E72" s="62"/>
      <c r="F72" s="77"/>
      <c r="G72" s="77"/>
      <c r="H72" s="89"/>
      <c r="I72" s="89"/>
      <c r="J72" s="77"/>
    </row>
    <row r="73" spans="1:10" s="1" customFormat="1">
      <c r="A73" s="78"/>
      <c r="B73" s="58" t="s">
        <v>119</v>
      </c>
      <c r="C73" s="62"/>
      <c r="E73" s="62"/>
      <c r="F73" s="77"/>
      <c r="G73" s="77"/>
      <c r="H73" s="89"/>
      <c r="I73" s="89"/>
      <c r="J73" s="77"/>
    </row>
    <row r="74" spans="1:10" s="1" customFormat="1" ht="31">
      <c r="A74" s="78"/>
      <c r="B74" s="59" t="s">
        <v>120</v>
      </c>
      <c r="C74" s="62"/>
      <c r="E74" s="62"/>
      <c r="F74" s="77"/>
      <c r="G74" s="77"/>
      <c r="H74" s="89"/>
      <c r="I74" s="89"/>
      <c r="J74" s="77"/>
    </row>
    <row r="75" spans="1:10" s="1" customFormat="1" ht="46.5">
      <c r="A75" s="78"/>
      <c r="B75" s="59" t="s">
        <v>143</v>
      </c>
      <c r="C75" s="62"/>
      <c r="E75" s="62"/>
      <c r="F75" s="77"/>
      <c r="G75" s="77"/>
      <c r="H75" s="89"/>
      <c r="I75" s="89"/>
      <c r="J75" s="77"/>
    </row>
    <row r="76" spans="1:10" s="1" customFormat="1">
      <c r="A76" s="78"/>
      <c r="B76" s="78"/>
      <c r="C76" s="62"/>
      <c r="E76" s="62"/>
      <c r="F76" s="77"/>
      <c r="G76" s="77"/>
      <c r="H76" s="89"/>
      <c r="I76" s="89"/>
      <c r="J76" s="77"/>
    </row>
    <row r="77" spans="1:10" s="1" customFormat="1">
      <c r="A77" s="78"/>
      <c r="B77" s="78"/>
      <c r="C77" s="62"/>
      <c r="E77" s="62"/>
      <c r="F77" s="77"/>
      <c r="G77" s="77"/>
      <c r="H77" s="89"/>
      <c r="I77" s="89"/>
      <c r="J77" s="77"/>
    </row>
    <row r="78" spans="1:10" ht="15" customHeight="1">
      <c r="A78" s="80" t="s">
        <v>56</v>
      </c>
      <c r="B78" s="95" t="s">
        <v>21</v>
      </c>
      <c r="C78" s="63" t="s">
        <v>126</v>
      </c>
      <c r="E78" s="62"/>
      <c r="F78" s="77"/>
      <c r="G78" s="77"/>
      <c r="H78" s="89"/>
      <c r="I78" s="89"/>
      <c r="J78" s="88"/>
    </row>
    <row r="79" spans="1:10">
      <c r="A79" s="78"/>
      <c r="B79" s="94" t="s">
        <v>105</v>
      </c>
      <c r="C79" s="95"/>
      <c r="E79" s="62"/>
      <c r="F79" s="77"/>
      <c r="G79" s="77"/>
      <c r="H79" s="89"/>
      <c r="I79" s="89"/>
      <c r="J79" s="77"/>
    </row>
    <row r="80" spans="1:10" s="1" customFormat="1">
      <c r="A80" s="78"/>
      <c r="B80" s="95" t="s">
        <v>99</v>
      </c>
      <c r="C80" s="93"/>
      <c r="E80" s="62"/>
      <c r="F80" s="77"/>
      <c r="G80" s="77"/>
      <c r="H80" s="89"/>
      <c r="I80" s="89"/>
      <c r="J80" s="77"/>
    </row>
    <row r="81" spans="1:10" s="1" customFormat="1">
      <c r="A81" s="78"/>
      <c r="B81" s="59" t="s">
        <v>73</v>
      </c>
      <c r="C81" s="78"/>
      <c r="E81" s="62"/>
      <c r="F81" s="77"/>
      <c r="G81" s="77"/>
      <c r="H81" s="89"/>
      <c r="I81" s="89"/>
      <c r="J81" s="77"/>
    </row>
    <row r="82" spans="1:10" s="1" customFormat="1">
      <c r="A82" s="78"/>
      <c r="B82" s="58" t="s">
        <v>121</v>
      </c>
      <c r="C82" s="78"/>
      <c r="E82" s="62"/>
      <c r="F82" s="77"/>
      <c r="G82" s="77"/>
      <c r="H82" s="89"/>
      <c r="I82" s="89"/>
      <c r="J82" s="77"/>
    </row>
    <row r="83" spans="1:10" s="1" customFormat="1">
      <c r="A83" s="78"/>
      <c r="B83" s="58" t="s">
        <v>122</v>
      </c>
      <c r="C83" s="78"/>
      <c r="E83" s="62"/>
      <c r="F83" s="77"/>
      <c r="G83" s="77"/>
      <c r="H83" s="89"/>
      <c r="I83" s="89"/>
      <c r="J83" s="77"/>
    </row>
    <row r="84" spans="1:10" s="1" customFormat="1">
      <c r="A84" s="78"/>
      <c r="B84" s="58" t="s">
        <v>123</v>
      </c>
      <c r="C84" s="78"/>
      <c r="E84" s="62"/>
      <c r="F84" s="77"/>
      <c r="G84" s="77"/>
      <c r="H84" s="89"/>
      <c r="I84" s="89"/>
      <c r="J84" s="77"/>
    </row>
    <row r="85" spans="1:10" s="1" customFormat="1">
      <c r="A85" s="78"/>
      <c r="B85" s="58" t="s">
        <v>124</v>
      </c>
      <c r="C85" s="78"/>
      <c r="E85" s="62"/>
      <c r="F85" s="77"/>
      <c r="G85" s="77"/>
      <c r="H85" s="89"/>
      <c r="I85" s="89"/>
      <c r="J85" s="77"/>
    </row>
    <row r="86" spans="1:10" s="1" customFormat="1" ht="31">
      <c r="A86" s="78"/>
      <c r="B86" s="59" t="s">
        <v>120</v>
      </c>
      <c r="C86" s="78"/>
      <c r="E86" s="62"/>
      <c r="F86" s="77"/>
      <c r="G86" s="77"/>
      <c r="H86" s="89"/>
      <c r="I86" s="89"/>
      <c r="J86" s="77"/>
    </row>
    <row r="87" spans="1:10" s="1" customFormat="1" ht="46.5">
      <c r="A87" s="78"/>
      <c r="B87" s="59" t="s">
        <v>125</v>
      </c>
      <c r="C87" s="78"/>
      <c r="E87" s="62"/>
      <c r="F87" s="77"/>
      <c r="G87" s="77"/>
      <c r="H87" s="89"/>
      <c r="I87" s="89"/>
      <c r="J87" s="77"/>
    </row>
    <row r="88" spans="1:10" s="1" customFormat="1" ht="46.5">
      <c r="A88" s="78"/>
      <c r="B88" s="59" t="s">
        <v>144</v>
      </c>
      <c r="C88" s="78"/>
      <c r="E88" s="62"/>
      <c r="F88" s="77"/>
      <c r="G88" s="77"/>
      <c r="H88" s="89"/>
      <c r="I88" s="89"/>
      <c r="J88" s="77"/>
    </row>
    <row r="89" spans="1:10" s="1" customFormat="1">
      <c r="A89" s="78"/>
      <c r="B89" s="78"/>
      <c r="C89" s="78"/>
      <c r="E89" s="62"/>
      <c r="F89" s="77"/>
      <c r="G89" s="77"/>
      <c r="H89" s="89"/>
      <c r="I89" s="89"/>
      <c r="J89" s="77"/>
    </row>
    <row r="90" spans="1:10" s="1" customFormat="1">
      <c r="A90" s="78"/>
      <c r="B90" s="78"/>
      <c r="C90" s="78"/>
      <c r="E90" s="62"/>
      <c r="F90" s="77"/>
      <c r="G90" s="77"/>
      <c r="H90" s="89"/>
      <c r="I90" s="89"/>
      <c r="J90" s="77"/>
    </row>
    <row r="91" spans="1:10">
      <c r="A91" s="80" t="s">
        <v>57</v>
      </c>
      <c r="B91" s="95" t="s">
        <v>22</v>
      </c>
      <c r="C91" s="63" t="s">
        <v>126</v>
      </c>
      <c r="E91" s="62"/>
      <c r="F91" s="77"/>
      <c r="G91" s="77"/>
      <c r="H91" s="89"/>
      <c r="I91" s="89"/>
      <c r="J91" s="88"/>
    </row>
    <row r="92" spans="1:10">
      <c r="A92" s="78"/>
      <c r="B92" s="97" t="s">
        <v>138</v>
      </c>
      <c r="C92" s="95"/>
      <c r="E92" s="62"/>
      <c r="F92" s="77"/>
      <c r="G92" s="77"/>
      <c r="H92" s="89"/>
      <c r="I92" s="89"/>
      <c r="J92" s="77"/>
    </row>
    <row r="93" spans="1:10" s="1" customFormat="1">
      <c r="A93" s="78"/>
      <c r="B93" s="95" t="s">
        <v>99</v>
      </c>
      <c r="C93" s="93"/>
      <c r="E93" s="62"/>
      <c r="F93" s="77"/>
      <c r="G93" s="77"/>
      <c r="H93" s="89"/>
      <c r="I93" s="89"/>
      <c r="J93" s="77"/>
    </row>
    <row r="94" spans="1:10" s="1" customFormat="1">
      <c r="A94" s="78"/>
      <c r="B94" s="59" t="s">
        <v>73</v>
      </c>
      <c r="C94" s="78"/>
      <c r="E94" s="62"/>
      <c r="F94" s="77"/>
      <c r="G94" s="77"/>
      <c r="H94" s="89"/>
      <c r="I94" s="89"/>
      <c r="J94" s="77"/>
    </row>
    <row r="95" spans="1:10" s="1" customFormat="1">
      <c r="A95" s="78"/>
      <c r="B95" s="59" t="s">
        <v>127</v>
      </c>
      <c r="C95" s="78"/>
      <c r="E95" s="62"/>
      <c r="F95" s="77"/>
      <c r="G95" s="77"/>
      <c r="H95" s="89"/>
      <c r="I95" s="89"/>
      <c r="J95" s="77"/>
    </row>
    <row r="96" spans="1:10" s="1" customFormat="1">
      <c r="A96" s="78"/>
      <c r="B96" s="59" t="s">
        <v>128</v>
      </c>
      <c r="C96" s="78"/>
      <c r="E96" s="62"/>
      <c r="F96" s="77"/>
      <c r="G96" s="77"/>
      <c r="H96" s="89"/>
      <c r="I96" s="89"/>
      <c r="J96" s="77"/>
    </row>
    <row r="97" spans="1:10" s="1" customFormat="1" ht="31">
      <c r="A97" s="78"/>
      <c r="B97" s="59" t="s">
        <v>129</v>
      </c>
      <c r="C97" s="78"/>
      <c r="E97" s="62"/>
      <c r="F97" s="77"/>
      <c r="G97" s="77"/>
      <c r="H97" s="89"/>
      <c r="I97" s="89"/>
      <c r="J97" s="77"/>
    </row>
    <row r="98" spans="1:10" s="1" customFormat="1">
      <c r="A98" s="78"/>
      <c r="B98" s="59" t="s">
        <v>130</v>
      </c>
      <c r="C98" s="78"/>
      <c r="E98" s="62"/>
      <c r="F98" s="77"/>
      <c r="G98" s="77"/>
      <c r="H98" s="89"/>
      <c r="I98" s="89"/>
      <c r="J98" s="77"/>
    </row>
    <row r="99" spans="1:10" s="1" customFormat="1">
      <c r="A99" s="78"/>
      <c r="B99" s="58" t="s">
        <v>116</v>
      </c>
      <c r="C99" s="78"/>
      <c r="E99" s="62"/>
      <c r="F99" s="77"/>
      <c r="G99" s="77"/>
      <c r="H99" s="89"/>
      <c r="I99" s="89"/>
      <c r="J99" s="77"/>
    </row>
    <row r="100" spans="1:10" s="1" customFormat="1">
      <c r="A100" s="78"/>
      <c r="B100" s="78"/>
      <c r="C100" s="78"/>
      <c r="E100" s="62"/>
      <c r="F100" s="77"/>
      <c r="G100" s="77"/>
      <c r="H100" s="89"/>
      <c r="I100" s="89"/>
      <c r="J100" s="77"/>
    </row>
    <row r="101" spans="1:10" s="1" customFormat="1">
      <c r="A101" s="78"/>
      <c r="B101" s="78"/>
      <c r="C101" s="78"/>
      <c r="E101" s="62"/>
      <c r="F101" s="77"/>
      <c r="G101" s="77"/>
      <c r="H101" s="89"/>
      <c r="I101" s="89"/>
      <c r="J101" s="77"/>
    </row>
    <row r="102" spans="1:10">
      <c r="A102" s="80" t="s">
        <v>58</v>
      </c>
      <c r="B102" s="95" t="s">
        <v>23</v>
      </c>
      <c r="C102" s="63" t="s">
        <v>126</v>
      </c>
      <c r="E102" s="62"/>
      <c r="F102" s="77"/>
      <c r="G102" s="77"/>
      <c r="H102" s="89"/>
      <c r="I102" s="89"/>
      <c r="J102" s="88"/>
    </row>
    <row r="103" spans="1:10">
      <c r="A103" s="78"/>
      <c r="B103" s="97" t="s">
        <v>139</v>
      </c>
      <c r="C103" s="95"/>
      <c r="E103" s="62"/>
      <c r="F103" s="77"/>
      <c r="G103" s="77"/>
      <c r="H103" s="89"/>
      <c r="I103" s="89"/>
      <c r="J103" s="77"/>
    </row>
    <row r="104" spans="1:10" s="1" customFormat="1">
      <c r="A104" s="78"/>
      <c r="B104" s="95" t="s">
        <v>99</v>
      </c>
      <c r="C104" s="93"/>
      <c r="E104" s="62"/>
      <c r="F104" s="77"/>
      <c r="G104" s="77"/>
      <c r="H104" s="89"/>
      <c r="I104" s="89"/>
      <c r="J104" s="77"/>
    </row>
    <row r="105" spans="1:10" s="1" customFormat="1">
      <c r="A105" s="78"/>
      <c r="B105" s="59" t="s">
        <v>73</v>
      </c>
      <c r="C105" s="78"/>
      <c r="E105" s="62"/>
      <c r="F105" s="77"/>
      <c r="G105" s="77"/>
      <c r="H105" s="89"/>
      <c r="I105" s="89"/>
      <c r="J105" s="77"/>
    </row>
    <row r="106" spans="1:10" s="1" customFormat="1">
      <c r="A106" s="78"/>
      <c r="B106" s="59" t="s">
        <v>128</v>
      </c>
      <c r="C106" s="78"/>
      <c r="E106" s="62"/>
      <c r="F106" s="77"/>
      <c r="G106" s="77"/>
      <c r="H106" s="89"/>
      <c r="I106" s="89"/>
      <c r="J106" s="77"/>
    </row>
    <row r="107" spans="1:10" s="1" customFormat="1" ht="31">
      <c r="A107" s="78"/>
      <c r="B107" s="59" t="s">
        <v>129</v>
      </c>
      <c r="C107" s="78"/>
      <c r="E107" s="62"/>
      <c r="F107" s="77"/>
      <c r="G107" s="77"/>
      <c r="H107" s="89"/>
      <c r="I107" s="89"/>
      <c r="J107" s="77"/>
    </row>
    <row r="108" spans="1:10" s="1" customFormat="1">
      <c r="A108" s="78"/>
      <c r="B108" s="59" t="s">
        <v>130</v>
      </c>
      <c r="C108" s="78"/>
      <c r="E108" s="62"/>
      <c r="F108" s="77"/>
      <c r="G108" s="77"/>
      <c r="H108" s="89"/>
      <c r="I108" s="89"/>
      <c r="J108" s="77"/>
    </row>
    <row r="109" spans="1:10" s="1" customFormat="1">
      <c r="A109" s="78"/>
      <c r="B109" s="59" t="s">
        <v>131</v>
      </c>
      <c r="C109" s="78"/>
      <c r="E109" s="62"/>
      <c r="F109" s="77"/>
      <c r="G109" s="77"/>
      <c r="H109" s="89"/>
      <c r="I109" s="89"/>
      <c r="J109" s="77"/>
    </row>
    <row r="110" spans="1:10" s="1" customFormat="1">
      <c r="A110" s="78"/>
      <c r="B110" s="58" t="s">
        <v>116</v>
      </c>
      <c r="C110" s="78"/>
      <c r="E110" s="62"/>
      <c r="F110" s="77"/>
      <c r="G110" s="77"/>
      <c r="H110" s="89"/>
      <c r="I110" s="89"/>
      <c r="J110" s="77"/>
    </row>
    <row r="111" spans="1:10" s="1" customFormat="1">
      <c r="A111" s="78"/>
      <c r="B111" s="78"/>
      <c r="C111" s="78"/>
      <c r="E111" s="62"/>
      <c r="F111" s="77"/>
      <c r="G111" s="77"/>
      <c r="H111" s="89"/>
      <c r="I111" s="89"/>
      <c r="J111" s="77"/>
    </row>
    <row r="112" spans="1:10" s="1" customFormat="1">
      <c r="A112" s="78"/>
      <c r="B112" s="78"/>
      <c r="C112" s="78"/>
      <c r="E112" s="62"/>
      <c r="F112" s="77"/>
      <c r="G112" s="77"/>
      <c r="H112" s="89"/>
      <c r="I112" s="89"/>
      <c r="J112" s="77"/>
    </row>
    <row r="113" spans="1:10">
      <c r="A113" s="80" t="s">
        <v>59</v>
      </c>
      <c r="B113" s="95" t="s">
        <v>24</v>
      </c>
      <c r="C113" s="63" t="s">
        <v>126</v>
      </c>
      <c r="E113" s="62"/>
      <c r="F113" s="77"/>
      <c r="G113" s="77"/>
      <c r="H113" s="89"/>
      <c r="I113" s="89"/>
      <c r="J113" s="88"/>
    </row>
    <row r="114" spans="1:10">
      <c r="A114" s="78"/>
      <c r="B114" s="97" t="s">
        <v>140</v>
      </c>
      <c r="C114" s="95"/>
      <c r="E114" s="62"/>
      <c r="F114" s="77"/>
      <c r="G114" s="77"/>
      <c r="H114" s="89"/>
      <c r="I114" s="89"/>
      <c r="J114" s="77"/>
    </row>
    <row r="115" spans="1:10">
      <c r="A115" s="78"/>
      <c r="B115" s="95" t="s">
        <v>99</v>
      </c>
      <c r="C115" s="93"/>
      <c r="E115" s="62"/>
      <c r="F115" s="77"/>
      <c r="G115" s="77"/>
      <c r="H115" s="89"/>
      <c r="I115" s="89"/>
      <c r="J115" s="77"/>
    </row>
    <row r="116" spans="1:10">
      <c r="A116" s="78"/>
      <c r="B116" s="59" t="s">
        <v>73</v>
      </c>
      <c r="C116" s="62"/>
      <c r="D116" s="62"/>
      <c r="E116" s="62"/>
      <c r="F116" s="77"/>
      <c r="G116" s="77"/>
      <c r="H116" s="89"/>
      <c r="I116" s="89"/>
      <c r="J116" s="77"/>
    </row>
    <row r="117" spans="1:10" s="1" customFormat="1">
      <c r="A117" s="78"/>
      <c r="B117" s="59" t="s">
        <v>128</v>
      </c>
      <c r="C117" s="62"/>
      <c r="D117" s="62"/>
      <c r="E117" s="62"/>
      <c r="F117" s="77"/>
      <c r="G117" s="77"/>
      <c r="H117" s="89"/>
      <c r="I117" s="89"/>
      <c r="J117" s="77"/>
    </row>
    <row r="118" spans="1:10" s="1" customFormat="1" ht="31">
      <c r="A118" s="78"/>
      <c r="B118" s="59" t="s">
        <v>129</v>
      </c>
      <c r="C118" s="62"/>
      <c r="D118" s="62"/>
      <c r="E118" s="62"/>
      <c r="F118" s="77"/>
      <c r="G118" s="77"/>
      <c r="H118" s="89"/>
      <c r="I118" s="89"/>
      <c r="J118" s="77"/>
    </row>
    <row r="119" spans="1:10" s="1" customFormat="1">
      <c r="A119" s="78"/>
      <c r="B119" s="59" t="s">
        <v>130</v>
      </c>
      <c r="C119" s="62"/>
      <c r="D119" s="62"/>
      <c r="E119" s="62"/>
      <c r="F119" s="77"/>
      <c r="G119" s="77"/>
      <c r="H119" s="89"/>
      <c r="I119" s="89"/>
      <c r="J119" s="77"/>
    </row>
    <row r="120" spans="1:10">
      <c r="A120" s="78"/>
      <c r="B120" s="103" t="s">
        <v>116</v>
      </c>
      <c r="C120" s="62"/>
      <c r="D120" s="62"/>
      <c r="E120" s="62"/>
      <c r="F120" s="77"/>
      <c r="G120" s="77"/>
      <c r="H120" s="89"/>
      <c r="I120" s="89"/>
      <c r="J120" s="77"/>
    </row>
    <row r="121" spans="1:10">
      <c r="A121" s="78"/>
      <c r="B121" s="62"/>
      <c r="C121" s="62"/>
      <c r="D121" s="62"/>
      <c r="E121" s="62"/>
      <c r="F121" s="77"/>
      <c r="G121" s="77"/>
      <c r="H121" s="89"/>
      <c r="I121" s="89"/>
      <c r="J121" s="77"/>
    </row>
    <row r="122" spans="1:10">
      <c r="A122" s="78"/>
      <c r="B122" s="62"/>
      <c r="C122" s="62"/>
      <c r="D122" s="62"/>
      <c r="E122" s="62"/>
      <c r="F122" s="77"/>
      <c r="G122" s="77"/>
      <c r="H122" s="89"/>
      <c r="I122" s="89"/>
      <c r="J122" s="77"/>
    </row>
    <row r="123" spans="1:10">
      <c r="A123" s="78"/>
      <c r="B123" s="62"/>
      <c r="C123" s="62"/>
      <c r="D123" s="62"/>
      <c r="E123" s="62"/>
      <c r="F123" s="77"/>
      <c r="G123" s="77"/>
      <c r="H123" s="89"/>
      <c r="I123" s="89"/>
      <c r="J123" s="77"/>
    </row>
    <row r="124" spans="1:10">
      <c r="A124" s="78"/>
      <c r="B124" s="62"/>
      <c r="C124" s="62"/>
      <c r="D124" s="62"/>
      <c r="E124" s="62"/>
      <c r="F124" s="77"/>
      <c r="G124" s="77"/>
      <c r="H124" s="89"/>
      <c r="I124" s="89"/>
      <c r="J124" s="77"/>
    </row>
    <row r="125" spans="1:10">
      <c r="A125" s="78"/>
      <c r="B125" s="62"/>
      <c r="C125" s="62"/>
      <c r="D125" s="62"/>
      <c r="E125" s="62"/>
      <c r="F125" s="77"/>
      <c r="G125" s="77"/>
      <c r="H125" s="89"/>
      <c r="I125" s="89"/>
      <c r="J125" s="77"/>
    </row>
    <row r="126" spans="1:10">
      <c r="A126" s="78"/>
      <c r="B126" s="62"/>
      <c r="C126" s="62"/>
      <c r="D126" s="62"/>
      <c r="E126" s="62"/>
      <c r="F126" s="77"/>
      <c r="G126" s="77"/>
      <c r="H126" s="89"/>
      <c r="I126" s="89"/>
      <c r="J126" s="77"/>
    </row>
    <row r="127" spans="1:10">
      <c r="A127" s="78"/>
      <c r="B127" s="62"/>
      <c r="C127" s="62"/>
      <c r="D127" s="62"/>
      <c r="E127" s="62"/>
      <c r="F127" s="77"/>
      <c r="G127" s="77"/>
      <c r="H127" s="89"/>
      <c r="I127" s="89"/>
      <c r="J127" s="77"/>
    </row>
    <row r="128" spans="1:10">
      <c r="A128" s="78"/>
      <c r="B128" s="62"/>
      <c r="C128" s="62"/>
      <c r="D128" s="62"/>
      <c r="E128" s="62"/>
      <c r="F128" s="77"/>
      <c r="G128" s="77"/>
      <c r="H128" s="89"/>
      <c r="I128" s="89"/>
      <c r="J128" s="77"/>
    </row>
    <row r="129" spans="1:11">
      <c r="A129" s="78"/>
      <c r="B129" s="62"/>
      <c r="C129" s="62"/>
      <c r="D129" s="62"/>
      <c r="E129" s="62"/>
      <c r="F129" s="77"/>
      <c r="G129" s="77"/>
      <c r="H129" s="89"/>
      <c r="I129" s="89"/>
      <c r="J129" s="77"/>
    </row>
    <row r="130" spans="1:11">
      <c r="A130" s="78"/>
      <c r="B130" s="62"/>
      <c r="C130" s="62"/>
      <c r="D130" s="62"/>
      <c r="E130" s="62"/>
      <c r="F130" s="77"/>
      <c r="G130" s="77"/>
      <c r="H130" s="89"/>
      <c r="I130" s="89"/>
      <c r="J130" s="77"/>
    </row>
    <row r="131" spans="1:11">
      <c r="A131" s="78"/>
      <c r="B131" s="62"/>
      <c r="C131" s="62"/>
      <c r="D131" s="62"/>
      <c r="E131" s="62"/>
      <c r="F131" s="77"/>
      <c r="G131" s="77"/>
      <c r="H131" s="89"/>
      <c r="I131" s="89"/>
      <c r="J131" s="77"/>
    </row>
    <row r="132" spans="1:11">
      <c r="A132" s="78"/>
      <c r="B132" s="62"/>
      <c r="C132" s="62"/>
      <c r="D132" s="62"/>
      <c r="E132" s="62"/>
      <c r="F132" s="62"/>
      <c r="G132" s="62"/>
      <c r="H132" s="86"/>
      <c r="I132" s="86"/>
      <c r="J132" s="62"/>
    </row>
    <row r="133" spans="1:11">
      <c r="A133" s="78"/>
      <c r="B133" s="62"/>
      <c r="C133" s="62"/>
      <c r="D133" s="62"/>
      <c r="E133" s="62"/>
      <c r="F133" s="62"/>
      <c r="G133" s="62"/>
      <c r="H133" s="86"/>
      <c r="I133" s="86"/>
      <c r="J133" s="62"/>
    </row>
    <row r="134" spans="1:11">
      <c r="A134" s="78"/>
      <c r="B134" s="62"/>
      <c r="C134" s="62"/>
      <c r="D134" s="62"/>
      <c r="E134" s="62"/>
      <c r="F134" s="62"/>
      <c r="G134" s="62"/>
      <c r="H134" s="86"/>
      <c r="I134" s="86"/>
      <c r="J134" s="62"/>
      <c r="K134" s="62"/>
    </row>
    <row r="135" spans="1:11">
      <c r="A135" s="78"/>
      <c r="B135" s="62"/>
      <c r="C135" s="62"/>
      <c r="D135" s="62"/>
      <c r="E135" s="62"/>
      <c r="F135" s="62"/>
      <c r="G135" s="62"/>
      <c r="H135" s="86"/>
      <c r="I135" s="86"/>
      <c r="J135" s="62"/>
      <c r="K135" s="62"/>
    </row>
    <row r="136" spans="1:11">
      <c r="A136" s="78"/>
      <c r="B136" s="62"/>
      <c r="C136" s="62"/>
      <c r="D136" s="62"/>
      <c r="E136" s="62"/>
      <c r="F136" s="62"/>
      <c r="G136" s="62"/>
      <c r="H136" s="86"/>
      <c r="I136" s="86"/>
      <c r="J136" s="62"/>
      <c r="K136" s="62"/>
    </row>
    <row r="137" spans="1:11">
      <c r="A137" s="78"/>
      <c r="B137" s="62"/>
      <c r="C137" s="62"/>
      <c r="D137" s="62"/>
      <c r="E137" s="62"/>
      <c r="F137" s="62"/>
      <c r="G137" s="62"/>
      <c r="H137" s="86"/>
      <c r="I137" s="86"/>
      <c r="J137" s="62"/>
      <c r="K137" s="62"/>
    </row>
    <row r="138" spans="1:11">
      <c r="A138" s="78"/>
      <c r="B138" s="62"/>
      <c r="C138" s="62"/>
      <c r="D138" s="62"/>
      <c r="E138" s="62"/>
      <c r="F138" s="62"/>
      <c r="G138" s="62"/>
      <c r="H138" s="86"/>
      <c r="I138" s="86"/>
      <c r="J138" s="62"/>
      <c r="K138" s="62"/>
    </row>
    <row r="139" spans="1:11">
      <c r="A139" s="78"/>
      <c r="B139" s="62"/>
      <c r="C139" s="62"/>
      <c r="D139" s="62"/>
      <c r="E139" s="62"/>
      <c r="F139" s="62"/>
      <c r="G139" s="62"/>
      <c r="H139" s="86"/>
      <c r="I139" s="86"/>
      <c r="J139" s="62"/>
      <c r="K139" s="62"/>
    </row>
    <row r="140" spans="1:11">
      <c r="A140" s="78"/>
      <c r="B140" s="62"/>
      <c r="C140" s="62"/>
      <c r="D140" s="62"/>
      <c r="E140" s="62"/>
      <c r="F140" s="62"/>
      <c r="G140" s="62"/>
      <c r="H140" s="86"/>
      <c r="I140" s="86"/>
      <c r="J140" s="62"/>
      <c r="K140" s="62"/>
    </row>
    <row r="141" spans="1:11">
      <c r="A141" s="78"/>
      <c r="B141" s="62"/>
      <c r="C141" s="62"/>
      <c r="D141" s="62"/>
      <c r="E141" s="62"/>
      <c r="F141" s="62"/>
      <c r="G141" s="62"/>
      <c r="H141" s="86"/>
      <c r="I141" s="86"/>
      <c r="J141" s="62"/>
      <c r="K141" s="62"/>
    </row>
    <row r="142" spans="1:11">
      <c r="A142" s="78"/>
      <c r="B142" s="62"/>
      <c r="C142" s="62"/>
      <c r="D142" s="62"/>
      <c r="E142" s="62"/>
      <c r="F142" s="62"/>
      <c r="G142" s="62"/>
      <c r="H142" s="86"/>
      <c r="I142" s="86"/>
      <c r="J142" s="62"/>
      <c r="K142" s="62"/>
    </row>
    <row r="143" spans="1:11">
      <c r="A143" s="78"/>
      <c r="B143" s="62"/>
      <c r="C143" s="62"/>
      <c r="D143" s="62"/>
      <c r="E143" s="62"/>
      <c r="F143" s="62"/>
      <c r="G143" s="62"/>
      <c r="H143" s="86"/>
      <c r="I143" s="86"/>
      <c r="J143" s="62"/>
      <c r="K143" s="62"/>
    </row>
    <row r="144" spans="1:11">
      <c r="A144" s="78"/>
      <c r="B144" s="62"/>
      <c r="C144" s="62"/>
      <c r="D144" s="62"/>
      <c r="E144" s="62"/>
      <c r="F144" s="62"/>
      <c r="G144" s="62"/>
      <c r="H144" s="86"/>
      <c r="I144" s="86"/>
      <c r="J144" s="62"/>
      <c r="K144" s="62"/>
    </row>
    <row r="145" spans="1:11">
      <c r="A145" s="78"/>
      <c r="B145" s="62"/>
      <c r="C145" s="62"/>
      <c r="D145" s="62"/>
      <c r="E145" s="62"/>
      <c r="F145" s="62"/>
      <c r="G145" s="62"/>
      <c r="H145" s="86"/>
      <c r="I145" s="86"/>
      <c r="J145" s="62"/>
      <c r="K145" s="62"/>
    </row>
    <row r="146" spans="1:11">
      <c r="A146" s="78"/>
      <c r="B146" s="62"/>
      <c r="C146" s="62"/>
      <c r="D146" s="62"/>
      <c r="E146" s="62"/>
      <c r="F146" s="62"/>
      <c r="G146" s="62"/>
      <c r="H146" s="86"/>
      <c r="I146" s="86"/>
      <c r="J146" s="62"/>
      <c r="K146" s="62"/>
    </row>
    <row r="147" spans="1:11">
      <c r="A147" s="78"/>
      <c r="B147" s="62"/>
      <c r="C147" s="62"/>
      <c r="D147" s="62"/>
      <c r="E147" s="62"/>
      <c r="F147" s="62"/>
      <c r="G147" s="62"/>
      <c r="H147" s="86"/>
      <c r="I147" s="86"/>
      <c r="J147" s="62"/>
      <c r="K147" s="62"/>
    </row>
    <row r="148" spans="1:11">
      <c r="A148" s="78"/>
      <c r="B148" s="62"/>
      <c r="C148" s="62"/>
      <c r="D148" s="62"/>
      <c r="E148" s="62"/>
      <c r="F148" s="62"/>
      <c r="G148" s="62"/>
      <c r="H148" s="86"/>
      <c r="I148" s="86"/>
      <c r="J148" s="62"/>
      <c r="K148" s="62"/>
    </row>
    <row r="149" spans="1:11">
      <c r="A149" s="78"/>
      <c r="B149" s="62"/>
      <c r="C149" s="62"/>
      <c r="D149" s="62"/>
      <c r="E149" s="62"/>
      <c r="F149" s="62"/>
      <c r="G149" s="62"/>
      <c r="H149" s="86"/>
      <c r="I149" s="86"/>
      <c r="J149" s="62"/>
      <c r="K149" s="62"/>
    </row>
    <row r="150" spans="1:11">
      <c r="A150" s="78"/>
      <c r="B150" s="62"/>
      <c r="C150" s="62"/>
      <c r="D150" s="62"/>
      <c r="E150" s="62"/>
      <c r="F150" s="62"/>
      <c r="G150" s="62"/>
      <c r="H150" s="86"/>
      <c r="I150" s="86"/>
      <c r="J150" s="62"/>
      <c r="K150" s="62"/>
    </row>
    <row r="151" spans="1:11">
      <c r="A151" s="78"/>
      <c r="B151" s="62"/>
      <c r="C151" s="62"/>
      <c r="D151" s="62"/>
      <c r="E151" s="62"/>
      <c r="F151" s="62"/>
      <c r="G151" s="62"/>
      <c r="H151" s="86"/>
      <c r="I151" s="86"/>
      <c r="J151" s="62"/>
      <c r="K151" s="62"/>
    </row>
    <row r="152" spans="1:11">
      <c r="A152" s="78"/>
      <c r="B152" s="62"/>
      <c r="C152" s="62"/>
      <c r="D152" s="62"/>
      <c r="E152" s="62"/>
      <c r="F152" s="62"/>
      <c r="G152" s="62"/>
      <c r="H152" s="86"/>
      <c r="I152" s="86"/>
      <c r="J152" s="62"/>
      <c r="K152" s="62"/>
    </row>
    <row r="153" spans="1:11">
      <c r="A153" s="78"/>
      <c r="B153" s="62"/>
      <c r="C153" s="62"/>
      <c r="D153" s="62"/>
      <c r="E153" s="62"/>
      <c r="F153" s="62"/>
      <c r="G153" s="62"/>
      <c r="H153" s="86"/>
      <c r="I153" s="86"/>
      <c r="J153" s="62"/>
      <c r="K153" s="62"/>
    </row>
    <row r="154" spans="1:11">
      <c r="A154" s="78"/>
      <c r="B154" s="62"/>
      <c r="C154" s="62"/>
      <c r="D154" s="62"/>
      <c r="E154" s="62"/>
      <c r="F154" s="62"/>
      <c r="G154" s="62"/>
      <c r="H154" s="86"/>
      <c r="I154" s="86"/>
      <c r="J154" s="62"/>
      <c r="K154" s="62"/>
    </row>
    <row r="155" spans="1:11">
      <c r="A155" s="78"/>
      <c r="B155" s="62"/>
      <c r="C155" s="62"/>
      <c r="D155" s="62"/>
      <c r="E155" s="62"/>
      <c r="F155" s="62"/>
      <c r="G155" s="62"/>
      <c r="H155" s="86"/>
      <c r="I155" s="86"/>
      <c r="J155" s="62"/>
      <c r="K155" s="62"/>
    </row>
    <row r="156" spans="1:11">
      <c r="A156" s="78"/>
      <c r="B156" s="62"/>
      <c r="C156" s="62"/>
      <c r="D156" s="62"/>
      <c r="E156" s="62"/>
      <c r="F156" s="62"/>
      <c r="G156" s="62"/>
      <c r="H156" s="86"/>
      <c r="I156" s="86"/>
      <c r="J156" s="62"/>
      <c r="K156" s="62"/>
    </row>
    <row r="157" spans="1:11">
      <c r="A157" s="78"/>
      <c r="B157" s="62"/>
      <c r="C157" s="62"/>
      <c r="D157" s="62"/>
      <c r="E157" s="62"/>
      <c r="F157" s="62"/>
      <c r="G157" s="62"/>
      <c r="H157" s="86"/>
      <c r="I157" s="86"/>
      <c r="J157" s="62"/>
      <c r="K157" s="62"/>
    </row>
    <row r="158" spans="1:11">
      <c r="A158" s="78"/>
      <c r="B158" s="62"/>
      <c r="C158" s="62"/>
      <c r="D158" s="62"/>
      <c r="E158" s="62"/>
      <c r="F158" s="62"/>
      <c r="G158" s="62"/>
      <c r="H158" s="86"/>
      <c r="I158" s="86"/>
      <c r="J158" s="62"/>
      <c r="K158" s="62"/>
    </row>
    <row r="159" spans="1:11">
      <c r="A159" s="78"/>
      <c r="B159" s="62"/>
      <c r="C159" s="62"/>
      <c r="D159" s="62"/>
      <c r="E159" s="62"/>
      <c r="F159" s="62"/>
      <c r="G159" s="62"/>
      <c r="H159" s="86"/>
      <c r="I159" s="86"/>
      <c r="J159" s="62"/>
      <c r="K159" s="62"/>
    </row>
    <row r="160" spans="1:11">
      <c r="A160" s="78"/>
      <c r="B160" s="62"/>
      <c r="C160" s="62"/>
      <c r="D160" s="62"/>
      <c r="E160" s="62"/>
      <c r="F160" s="62"/>
      <c r="G160" s="62"/>
      <c r="H160" s="86"/>
      <c r="I160" s="86"/>
      <c r="J160" s="62"/>
      <c r="K160" s="62"/>
    </row>
    <row r="161" spans="1:11">
      <c r="A161" s="78"/>
      <c r="B161" s="62"/>
      <c r="C161" s="62"/>
      <c r="D161" s="62"/>
      <c r="E161" s="62"/>
      <c r="F161" s="62"/>
      <c r="G161" s="62"/>
      <c r="H161" s="86"/>
      <c r="I161" s="86"/>
      <c r="J161" s="62"/>
      <c r="K161" s="62"/>
    </row>
    <row r="162" spans="1:11">
      <c r="A162" s="78"/>
      <c r="B162" s="62"/>
      <c r="C162" s="62"/>
      <c r="D162" s="62"/>
      <c r="E162" s="62"/>
      <c r="F162" s="62"/>
      <c r="G162" s="62"/>
      <c r="H162" s="86"/>
      <c r="I162" s="86"/>
      <c r="J162" s="62"/>
      <c r="K162" s="62"/>
    </row>
    <row r="163" spans="1:11">
      <c r="A163" s="78"/>
      <c r="B163" s="62"/>
      <c r="C163" s="62"/>
      <c r="D163" s="62"/>
      <c r="E163" s="62"/>
      <c r="F163" s="62"/>
      <c r="G163" s="62"/>
      <c r="H163" s="86"/>
      <c r="I163" s="86"/>
      <c r="J163" s="62"/>
      <c r="K163" s="62"/>
    </row>
    <row r="164" spans="1:11">
      <c r="A164" s="78"/>
      <c r="B164" s="62"/>
      <c r="C164" s="62"/>
      <c r="D164" s="62"/>
      <c r="E164" s="62"/>
      <c r="F164" s="62"/>
      <c r="G164" s="62"/>
      <c r="H164" s="86"/>
      <c r="I164" s="86"/>
      <c r="J164" s="62"/>
      <c r="K164" s="62"/>
    </row>
    <row r="165" spans="1:11">
      <c r="A165" s="78"/>
      <c r="B165" s="62"/>
      <c r="C165" s="62"/>
      <c r="D165" s="62"/>
      <c r="E165" s="62"/>
      <c r="F165" s="62"/>
      <c r="G165" s="62"/>
      <c r="H165" s="86"/>
      <c r="I165" s="86"/>
      <c r="J165" s="62"/>
      <c r="K165" s="62"/>
    </row>
    <row r="166" spans="1:11">
      <c r="A166" s="78"/>
      <c r="B166" s="62"/>
      <c r="C166" s="62"/>
      <c r="D166" s="62"/>
      <c r="E166" s="62"/>
      <c r="F166" s="62"/>
      <c r="G166" s="62"/>
      <c r="H166" s="86"/>
      <c r="I166" s="86"/>
      <c r="J166" s="62"/>
      <c r="K166" s="62"/>
    </row>
    <row r="167" spans="1:11">
      <c r="A167" s="78"/>
      <c r="B167" s="62"/>
      <c r="C167" s="62"/>
      <c r="D167" s="62"/>
      <c r="E167" s="62"/>
      <c r="F167" s="62"/>
      <c r="G167" s="62"/>
      <c r="H167" s="86"/>
      <c r="I167" s="86"/>
      <c r="J167" s="62"/>
      <c r="K167" s="62"/>
    </row>
    <row r="168" spans="1:11">
      <c r="A168" s="78"/>
      <c r="B168" s="62"/>
      <c r="C168" s="62"/>
      <c r="D168" s="62"/>
      <c r="E168" s="62"/>
      <c r="F168" s="62"/>
      <c r="G168" s="62"/>
      <c r="H168" s="86"/>
      <c r="I168" s="86"/>
      <c r="J168" s="62"/>
      <c r="K168" s="62"/>
    </row>
    <row r="169" spans="1:11">
      <c r="A169" s="78"/>
      <c r="B169" s="62"/>
      <c r="C169" s="62"/>
      <c r="D169" s="62"/>
      <c r="E169" s="62"/>
      <c r="F169" s="62"/>
      <c r="G169" s="62"/>
      <c r="H169" s="86"/>
      <c r="I169" s="86"/>
      <c r="J169" s="62"/>
      <c r="K169" s="62"/>
    </row>
    <row r="170" spans="1:11">
      <c r="A170" s="78"/>
      <c r="B170" s="62"/>
      <c r="C170" s="62"/>
      <c r="D170" s="62"/>
      <c r="E170" s="62"/>
      <c r="F170" s="62"/>
      <c r="G170" s="62"/>
      <c r="H170" s="86"/>
      <c r="I170" s="86"/>
      <c r="J170" s="62"/>
      <c r="K170" s="62"/>
    </row>
    <row r="171" spans="1:11">
      <c r="A171" s="78"/>
      <c r="B171" s="62"/>
      <c r="C171" s="62"/>
      <c r="D171" s="62"/>
      <c r="E171" s="62"/>
      <c r="F171" s="62"/>
      <c r="G171" s="62"/>
      <c r="H171" s="86"/>
      <c r="I171" s="86"/>
      <c r="J171" s="62"/>
      <c r="K171" s="62"/>
    </row>
    <row r="172" spans="1:11">
      <c r="A172" s="78"/>
      <c r="B172" s="62"/>
      <c r="C172" s="62"/>
      <c r="D172" s="62"/>
      <c r="E172" s="62"/>
      <c r="F172" s="62"/>
      <c r="G172" s="62"/>
      <c r="H172" s="86"/>
      <c r="I172" s="86"/>
      <c r="J172" s="62"/>
      <c r="K172" s="62"/>
    </row>
    <row r="173" spans="1:11">
      <c r="A173" s="78"/>
      <c r="B173" s="62"/>
      <c r="C173" s="62"/>
      <c r="D173" s="62"/>
      <c r="E173" s="62"/>
      <c r="F173" s="62"/>
      <c r="G173" s="62"/>
      <c r="H173" s="86"/>
      <c r="I173" s="86"/>
      <c r="J173" s="62"/>
      <c r="K173" s="62"/>
    </row>
    <row r="174" spans="1:11">
      <c r="A174" s="78"/>
      <c r="B174" s="62"/>
      <c r="C174" s="62"/>
      <c r="D174" s="62"/>
      <c r="E174" s="62"/>
      <c r="F174" s="62"/>
      <c r="G174" s="62"/>
      <c r="H174" s="86"/>
      <c r="I174" s="86"/>
      <c r="J174" s="62"/>
      <c r="K174" s="62"/>
    </row>
    <row r="175" spans="1:11">
      <c r="A175" s="78"/>
      <c r="B175" s="62"/>
      <c r="C175" s="62"/>
      <c r="D175" s="62"/>
      <c r="E175" s="62"/>
      <c r="F175" s="62"/>
      <c r="G175" s="62"/>
      <c r="H175" s="86"/>
      <c r="I175" s="86"/>
      <c r="J175" s="62"/>
      <c r="K175" s="62"/>
    </row>
    <row r="176" spans="1:11">
      <c r="A176" s="78"/>
      <c r="B176" s="62"/>
      <c r="C176" s="62"/>
      <c r="D176" s="62"/>
      <c r="E176" s="62"/>
      <c r="F176" s="62"/>
      <c r="G176" s="62"/>
      <c r="H176" s="86"/>
      <c r="I176" s="86"/>
      <c r="J176" s="62"/>
      <c r="K176" s="62"/>
    </row>
    <row r="177" spans="1:11">
      <c r="A177" s="78"/>
      <c r="B177" s="62"/>
      <c r="C177" s="62"/>
      <c r="D177" s="62"/>
      <c r="E177" s="62"/>
      <c r="F177" s="62"/>
      <c r="G177" s="62"/>
      <c r="H177" s="86"/>
      <c r="I177" s="86"/>
      <c r="J177" s="62"/>
      <c r="K177" s="62"/>
    </row>
    <row r="178" spans="1:11">
      <c r="A178" s="78"/>
      <c r="B178" s="62"/>
      <c r="C178" s="62"/>
      <c r="D178" s="62"/>
      <c r="E178" s="62"/>
      <c r="F178" s="62"/>
      <c r="G178" s="62"/>
      <c r="H178" s="86"/>
      <c r="I178" s="86"/>
      <c r="J178" s="62"/>
      <c r="K178" s="62"/>
    </row>
    <row r="179" spans="1:11">
      <c r="A179" s="78"/>
      <c r="B179" s="62"/>
      <c r="C179" s="62"/>
      <c r="D179" s="62"/>
      <c r="E179" s="62"/>
      <c r="F179" s="62"/>
      <c r="G179" s="62"/>
      <c r="H179" s="86"/>
      <c r="I179" s="86"/>
      <c r="J179" s="62"/>
      <c r="K179" s="62"/>
    </row>
    <row r="180" spans="1:11">
      <c r="A180" s="78"/>
      <c r="B180" s="62"/>
      <c r="C180" s="62"/>
      <c r="D180" s="62"/>
      <c r="E180" s="62"/>
      <c r="F180" s="62"/>
      <c r="G180" s="62"/>
      <c r="H180" s="86"/>
      <c r="I180" s="86"/>
      <c r="J180" s="62"/>
      <c r="K180" s="62"/>
    </row>
    <row r="181" spans="1:11">
      <c r="A181" s="78"/>
      <c r="B181" s="62"/>
      <c r="C181" s="62"/>
      <c r="D181" s="62"/>
      <c r="E181" s="62"/>
      <c r="F181" s="62"/>
      <c r="G181" s="62"/>
      <c r="H181" s="86"/>
      <c r="I181" s="86"/>
      <c r="J181" s="62"/>
      <c r="K181" s="62"/>
    </row>
    <row r="182" spans="1:11">
      <c r="A182" s="78"/>
      <c r="B182" s="62"/>
      <c r="C182" s="62"/>
      <c r="D182" s="62"/>
      <c r="E182" s="62"/>
      <c r="F182" s="62"/>
      <c r="G182" s="62"/>
      <c r="H182" s="86"/>
      <c r="I182" s="86"/>
      <c r="J182" s="62"/>
      <c r="K182" s="62"/>
    </row>
    <row r="183" spans="1:11">
      <c r="A183" s="78"/>
      <c r="B183" s="62"/>
      <c r="C183" s="62"/>
      <c r="D183" s="62"/>
      <c r="E183" s="62"/>
      <c r="F183" s="62"/>
      <c r="G183" s="62"/>
      <c r="H183" s="86"/>
      <c r="I183" s="86"/>
      <c r="J183" s="62"/>
      <c r="K183" s="62"/>
    </row>
    <row r="184" spans="1:11">
      <c r="A184" s="78"/>
      <c r="B184" s="62"/>
      <c r="C184" s="62"/>
      <c r="D184" s="62"/>
      <c r="E184" s="62"/>
      <c r="F184" s="62"/>
      <c r="G184" s="62"/>
      <c r="H184" s="86"/>
      <c r="I184" s="86"/>
      <c r="J184" s="62"/>
      <c r="K184" s="62"/>
    </row>
    <row r="185" spans="1:11">
      <c r="A185" s="78"/>
      <c r="B185" s="62"/>
      <c r="C185" s="62"/>
      <c r="D185" s="62"/>
      <c r="E185" s="62"/>
      <c r="F185" s="62"/>
      <c r="G185" s="62"/>
      <c r="H185" s="86"/>
      <c r="I185" s="86"/>
      <c r="J185" s="62"/>
      <c r="K185" s="62"/>
    </row>
    <row r="186" spans="1:11">
      <c r="A186" s="78"/>
      <c r="B186" s="62"/>
      <c r="C186" s="62"/>
      <c r="D186" s="62"/>
      <c r="E186" s="62"/>
      <c r="F186" s="62"/>
      <c r="G186" s="62"/>
      <c r="H186" s="86"/>
      <c r="I186" s="86"/>
      <c r="J186" s="62"/>
      <c r="K186" s="62"/>
    </row>
    <row r="187" spans="1:11">
      <c r="A187" s="78"/>
      <c r="B187" s="62"/>
      <c r="C187" s="62"/>
      <c r="D187" s="62"/>
      <c r="E187" s="62"/>
      <c r="F187" s="62"/>
      <c r="G187" s="62"/>
      <c r="H187" s="86"/>
      <c r="I187" s="86"/>
      <c r="J187" s="62"/>
      <c r="K187" s="62"/>
    </row>
    <row r="188" spans="1:11">
      <c r="A188" s="78"/>
      <c r="B188" s="62"/>
      <c r="C188" s="62"/>
      <c r="D188" s="62"/>
      <c r="E188" s="62"/>
      <c r="F188" s="62"/>
      <c r="G188" s="62"/>
      <c r="H188" s="86"/>
      <c r="I188" s="86"/>
      <c r="J188" s="62"/>
      <c r="K188" s="62"/>
    </row>
    <row r="189" spans="1:11">
      <c r="A189" s="78"/>
      <c r="B189" s="62"/>
      <c r="C189" s="62"/>
      <c r="D189" s="62"/>
      <c r="E189" s="62"/>
      <c r="F189" s="62"/>
      <c r="G189" s="62"/>
      <c r="H189" s="86"/>
      <c r="I189" s="86"/>
      <c r="J189" s="62"/>
      <c r="K189" s="62"/>
    </row>
    <row r="190" spans="1:11">
      <c r="A190" s="78"/>
      <c r="B190" s="62"/>
      <c r="C190" s="62"/>
      <c r="D190" s="62"/>
      <c r="E190" s="62"/>
      <c r="F190" s="62"/>
      <c r="G190" s="62"/>
      <c r="H190" s="86"/>
      <c r="I190" s="86"/>
      <c r="J190" s="62"/>
      <c r="K190" s="62"/>
    </row>
    <row r="191" spans="1:11">
      <c r="A191" s="78"/>
      <c r="B191" s="62"/>
      <c r="C191" s="62"/>
      <c r="D191" s="62"/>
      <c r="E191" s="62"/>
      <c r="F191" s="62"/>
      <c r="G191" s="62"/>
      <c r="H191" s="86"/>
      <c r="I191" s="86"/>
      <c r="J191" s="62"/>
      <c r="K191" s="62"/>
    </row>
    <row r="192" spans="1:11">
      <c r="A192" s="78"/>
      <c r="B192" s="62"/>
      <c r="C192" s="62"/>
      <c r="D192" s="62"/>
      <c r="E192" s="62"/>
      <c r="F192" s="62"/>
      <c r="G192" s="62"/>
      <c r="H192" s="86"/>
      <c r="I192" s="86"/>
      <c r="J192" s="62"/>
      <c r="K192" s="62"/>
    </row>
    <row r="193" spans="1:11">
      <c r="A193" s="78"/>
      <c r="B193" s="62"/>
      <c r="C193" s="62"/>
      <c r="D193" s="62"/>
      <c r="E193" s="62"/>
      <c r="F193" s="62"/>
      <c r="G193" s="62"/>
      <c r="H193" s="86"/>
      <c r="I193" s="86"/>
      <c r="J193" s="62"/>
      <c r="K193" s="62"/>
    </row>
    <row r="194" spans="1:11">
      <c r="A194" s="78"/>
      <c r="B194" s="62"/>
      <c r="C194" s="62"/>
      <c r="D194" s="62"/>
      <c r="E194" s="62"/>
      <c r="F194" s="62"/>
      <c r="G194" s="62"/>
      <c r="H194" s="86"/>
      <c r="I194" s="86"/>
      <c r="J194" s="62"/>
      <c r="K194" s="62"/>
    </row>
    <row r="195" spans="1:11">
      <c r="A195" s="78"/>
      <c r="B195" s="62"/>
      <c r="C195" s="62"/>
      <c r="D195" s="62"/>
      <c r="E195" s="62"/>
      <c r="F195" s="62"/>
      <c r="G195" s="62"/>
      <c r="H195" s="86"/>
      <c r="I195" s="86"/>
      <c r="J195" s="62"/>
      <c r="K195" s="62"/>
    </row>
    <row r="196" spans="1:11">
      <c r="A196" s="78"/>
      <c r="B196" s="62"/>
      <c r="C196" s="62"/>
      <c r="D196" s="62"/>
      <c r="E196" s="62"/>
      <c r="F196" s="62"/>
      <c r="G196" s="62"/>
      <c r="H196" s="86"/>
      <c r="I196" s="86"/>
      <c r="J196" s="62"/>
      <c r="K196" s="62"/>
    </row>
    <row r="197" spans="1:11">
      <c r="A197" s="78"/>
      <c r="B197" s="62"/>
      <c r="C197" s="62"/>
      <c r="D197" s="62"/>
      <c r="E197" s="62"/>
      <c r="F197" s="62"/>
      <c r="G197" s="62"/>
      <c r="H197" s="86"/>
      <c r="I197" s="86"/>
      <c r="J197" s="62"/>
      <c r="K197" s="62"/>
    </row>
    <row r="198" spans="1:11">
      <c r="A198" s="78"/>
      <c r="B198" s="62"/>
      <c r="C198" s="62"/>
      <c r="D198" s="62"/>
      <c r="E198" s="62"/>
      <c r="F198" s="62"/>
      <c r="G198" s="62"/>
      <c r="H198" s="86"/>
      <c r="I198" s="86"/>
      <c r="J198" s="62"/>
      <c r="K198" s="62"/>
    </row>
    <row r="199" spans="1:11">
      <c r="A199" s="78"/>
      <c r="B199" s="62"/>
      <c r="C199" s="62"/>
      <c r="D199" s="62"/>
      <c r="E199" s="62"/>
      <c r="F199" s="62"/>
      <c r="G199" s="62"/>
      <c r="H199" s="86"/>
      <c r="I199" s="86"/>
      <c r="J199" s="62"/>
      <c r="K199" s="62"/>
    </row>
    <row r="200" spans="1:11">
      <c r="A200" s="78"/>
      <c r="B200" s="62"/>
      <c r="C200" s="62"/>
      <c r="D200" s="62"/>
      <c r="E200" s="62"/>
      <c r="F200" s="62"/>
      <c r="G200" s="62"/>
      <c r="H200" s="86"/>
      <c r="I200" s="86"/>
      <c r="J200" s="62"/>
      <c r="K200" s="62"/>
    </row>
    <row r="201" spans="1:11">
      <c r="A201" s="78"/>
      <c r="B201" s="62"/>
      <c r="C201" s="62"/>
      <c r="D201" s="62"/>
      <c r="E201" s="62"/>
      <c r="F201" s="62"/>
      <c r="G201" s="62"/>
      <c r="H201" s="86"/>
      <c r="I201" s="86"/>
      <c r="J201" s="62"/>
      <c r="K201" s="62"/>
    </row>
    <row r="202" spans="1:11">
      <c r="A202" s="78"/>
      <c r="B202" s="62"/>
      <c r="C202" s="62"/>
      <c r="D202" s="62"/>
      <c r="E202" s="62"/>
      <c r="F202" s="62"/>
      <c r="G202" s="62"/>
      <c r="H202" s="86"/>
      <c r="I202" s="86"/>
      <c r="J202" s="62"/>
      <c r="K202" s="62"/>
    </row>
    <row r="203" spans="1:11">
      <c r="A203" s="78"/>
      <c r="B203" s="62"/>
      <c r="C203" s="62"/>
      <c r="D203" s="62"/>
      <c r="E203" s="62"/>
      <c r="F203" s="62"/>
      <c r="G203" s="62"/>
      <c r="H203" s="86"/>
      <c r="I203" s="86"/>
      <c r="J203" s="62"/>
      <c r="K203" s="62"/>
    </row>
    <row r="204" spans="1:11">
      <c r="A204" s="78"/>
      <c r="B204" s="62"/>
      <c r="C204" s="62"/>
      <c r="D204" s="62"/>
      <c r="E204" s="62"/>
      <c r="F204" s="62"/>
      <c r="G204" s="62"/>
      <c r="H204" s="86"/>
      <c r="I204" s="86"/>
      <c r="J204" s="62"/>
      <c r="K204" s="62"/>
    </row>
    <row r="205" spans="1:11">
      <c r="A205" s="78"/>
      <c r="B205" s="62"/>
      <c r="C205" s="62"/>
      <c r="D205" s="62"/>
      <c r="E205" s="62"/>
      <c r="F205" s="62"/>
      <c r="G205" s="62"/>
      <c r="H205" s="86"/>
      <c r="I205" s="86"/>
      <c r="J205" s="62"/>
      <c r="K205" s="62"/>
    </row>
    <row r="206" spans="1:11">
      <c r="A206" s="78"/>
      <c r="B206" s="62"/>
      <c r="C206" s="62"/>
      <c r="D206" s="62"/>
      <c r="E206" s="62"/>
      <c r="F206" s="62"/>
      <c r="G206" s="62"/>
      <c r="H206" s="86"/>
      <c r="I206" s="86"/>
      <c r="J206" s="62"/>
      <c r="K206" s="62"/>
    </row>
    <row r="207" spans="1:11">
      <c r="A207" s="78"/>
      <c r="B207" s="62"/>
      <c r="C207" s="62"/>
      <c r="D207" s="62"/>
      <c r="E207" s="62"/>
      <c r="F207" s="62"/>
      <c r="G207" s="62"/>
      <c r="H207" s="86"/>
      <c r="I207" s="86"/>
      <c r="J207" s="62"/>
      <c r="K207" s="62"/>
    </row>
    <row r="208" spans="1:11">
      <c r="A208" s="78"/>
      <c r="B208" s="62"/>
      <c r="C208" s="62"/>
      <c r="D208" s="62"/>
      <c r="E208" s="62"/>
      <c r="F208" s="62"/>
      <c r="G208" s="62"/>
      <c r="H208" s="86"/>
      <c r="I208" s="86"/>
      <c r="J208" s="62"/>
      <c r="K208" s="62"/>
    </row>
    <row r="209" spans="1:11">
      <c r="A209" s="78"/>
      <c r="B209" s="62"/>
      <c r="C209" s="62"/>
      <c r="D209" s="62"/>
      <c r="E209" s="62"/>
      <c r="F209" s="62"/>
      <c r="G209" s="62"/>
      <c r="H209" s="86"/>
      <c r="I209" s="86"/>
      <c r="J209" s="62"/>
      <c r="K209" s="62"/>
    </row>
    <row r="210" spans="1:11">
      <c r="A210" s="78"/>
      <c r="B210" s="62"/>
      <c r="C210" s="62"/>
      <c r="D210" s="62"/>
      <c r="E210" s="62"/>
      <c r="F210" s="62"/>
      <c r="G210" s="62"/>
      <c r="H210" s="86"/>
      <c r="I210" s="86"/>
      <c r="J210" s="62"/>
      <c r="K210" s="62"/>
    </row>
    <row r="211" spans="1:11">
      <c r="A211" s="78"/>
      <c r="B211" s="62"/>
      <c r="C211" s="62"/>
      <c r="D211" s="62"/>
      <c r="E211" s="62"/>
      <c r="F211" s="62"/>
      <c r="G211" s="62"/>
      <c r="H211" s="86"/>
      <c r="I211" s="86"/>
      <c r="J211" s="62"/>
      <c r="K211" s="62"/>
    </row>
    <row r="212" spans="1:11">
      <c r="A212" s="78"/>
      <c r="B212" s="62"/>
      <c r="C212" s="62"/>
      <c r="D212" s="62"/>
      <c r="E212" s="62"/>
      <c r="F212" s="62"/>
      <c r="G212" s="62"/>
      <c r="H212" s="86"/>
      <c r="I212" s="86"/>
      <c r="J212" s="62"/>
      <c r="K212" s="62"/>
    </row>
    <row r="213" spans="1:11">
      <c r="A213" s="78"/>
      <c r="B213" s="62"/>
      <c r="C213" s="62"/>
      <c r="D213" s="62"/>
      <c r="E213" s="62"/>
      <c r="F213" s="62"/>
      <c r="G213" s="62"/>
      <c r="H213" s="86"/>
      <c r="I213" s="86"/>
      <c r="J213" s="62"/>
      <c r="K213" s="62"/>
    </row>
    <row r="214" spans="1:11">
      <c r="A214" s="78"/>
      <c r="B214" s="62"/>
      <c r="C214" s="62"/>
      <c r="D214" s="62"/>
      <c r="E214" s="62"/>
      <c r="F214" s="62"/>
      <c r="G214" s="62"/>
      <c r="H214" s="86"/>
      <c r="I214" s="86"/>
      <c r="J214" s="62"/>
      <c r="K214" s="62"/>
    </row>
    <row r="215" spans="1:11">
      <c r="A215" s="78"/>
      <c r="B215" s="62"/>
      <c r="C215" s="62"/>
      <c r="D215" s="62"/>
      <c r="E215" s="62"/>
      <c r="F215" s="62"/>
      <c r="G215" s="62"/>
      <c r="H215" s="86"/>
      <c r="I215" s="86"/>
      <c r="J215" s="62"/>
      <c r="K215" s="62"/>
    </row>
    <row r="216" spans="1:11">
      <c r="A216" s="78"/>
      <c r="B216" s="62"/>
      <c r="C216" s="62"/>
      <c r="D216" s="62"/>
      <c r="E216" s="62"/>
      <c r="F216" s="62"/>
      <c r="G216" s="62"/>
      <c r="H216" s="86"/>
      <c r="I216" s="86"/>
      <c r="J216" s="62"/>
      <c r="K216" s="62"/>
    </row>
    <row r="217" spans="1:11">
      <c r="A217" s="78"/>
      <c r="B217" s="62"/>
      <c r="C217" s="62"/>
      <c r="D217" s="62"/>
      <c r="E217" s="62"/>
      <c r="F217" s="62"/>
      <c r="G217" s="62"/>
      <c r="H217" s="86"/>
      <c r="I217" s="86"/>
      <c r="J217" s="62"/>
      <c r="K217" s="62"/>
    </row>
    <row r="218" spans="1:11">
      <c r="A218" s="78"/>
      <c r="B218" s="62"/>
      <c r="C218" s="62"/>
      <c r="D218" s="62"/>
      <c r="E218" s="62"/>
      <c r="F218" s="62"/>
      <c r="G218" s="62"/>
      <c r="H218" s="86"/>
      <c r="I218" s="86"/>
      <c r="J218" s="62"/>
      <c r="K218" s="62"/>
    </row>
    <row r="219" spans="1:11">
      <c r="A219" s="78"/>
      <c r="B219" s="62"/>
      <c r="C219" s="62"/>
      <c r="D219" s="62"/>
      <c r="E219" s="62"/>
      <c r="F219" s="62"/>
      <c r="G219" s="62"/>
      <c r="H219" s="86"/>
      <c r="I219" s="86"/>
      <c r="J219" s="62"/>
      <c r="K219" s="62"/>
    </row>
    <row r="220" spans="1:11">
      <c r="A220" s="78"/>
      <c r="B220" s="62"/>
      <c r="C220" s="62"/>
      <c r="D220" s="62"/>
      <c r="E220" s="62"/>
      <c r="F220" s="62"/>
      <c r="G220" s="62"/>
      <c r="H220" s="86"/>
      <c r="I220" s="86"/>
      <c r="J220" s="62"/>
      <c r="K220" s="62"/>
    </row>
    <row r="221" spans="1:11">
      <c r="A221" s="78"/>
      <c r="B221" s="62"/>
      <c r="C221" s="62"/>
      <c r="D221" s="62"/>
      <c r="E221" s="62"/>
      <c r="F221" s="62"/>
      <c r="G221" s="62"/>
      <c r="H221" s="86"/>
      <c r="I221" s="86"/>
      <c r="J221" s="62"/>
      <c r="K221" s="62"/>
    </row>
    <row r="222" spans="1:11">
      <c r="A222" s="78"/>
      <c r="B222" s="62"/>
      <c r="C222" s="62"/>
      <c r="D222" s="62"/>
      <c r="E222" s="62"/>
      <c r="F222" s="62"/>
      <c r="G222" s="62"/>
      <c r="H222" s="86"/>
      <c r="I222" s="86"/>
      <c r="J222" s="62"/>
      <c r="K222" s="62"/>
    </row>
    <row r="223" spans="1:11">
      <c r="A223" s="78"/>
      <c r="B223" s="62"/>
      <c r="C223" s="62"/>
      <c r="D223" s="62"/>
      <c r="E223" s="62"/>
      <c r="F223" s="62"/>
      <c r="G223" s="62"/>
      <c r="H223" s="86"/>
      <c r="I223" s="86"/>
      <c r="J223" s="62"/>
      <c r="K223" s="62"/>
    </row>
    <row r="224" spans="1:11">
      <c r="A224" s="78"/>
      <c r="B224" s="62"/>
      <c r="C224" s="62"/>
      <c r="D224" s="62"/>
      <c r="E224" s="62"/>
      <c r="F224" s="62"/>
      <c r="G224" s="62"/>
      <c r="H224" s="86"/>
      <c r="I224" s="86"/>
      <c r="J224" s="62"/>
      <c r="K224" s="62"/>
    </row>
    <row r="225" spans="1:11">
      <c r="A225" s="78"/>
      <c r="B225" s="62"/>
      <c r="C225" s="62"/>
      <c r="D225" s="62"/>
      <c r="E225" s="62"/>
      <c r="F225" s="62"/>
      <c r="G225" s="62"/>
      <c r="H225" s="86"/>
      <c r="I225" s="86"/>
      <c r="J225" s="62"/>
      <c r="K225" s="62"/>
    </row>
    <row r="226" spans="1:11">
      <c r="A226" s="78"/>
      <c r="B226" s="62"/>
      <c r="C226" s="62"/>
      <c r="D226" s="62"/>
      <c r="E226" s="62"/>
      <c r="F226" s="62"/>
      <c r="G226" s="62"/>
      <c r="H226" s="86"/>
      <c r="I226" s="86"/>
      <c r="J226" s="62"/>
      <c r="K226" s="62"/>
    </row>
    <row r="227" spans="1:11">
      <c r="A227" s="78"/>
      <c r="B227" s="62"/>
      <c r="C227" s="62"/>
      <c r="D227" s="62"/>
      <c r="E227" s="62"/>
      <c r="F227" s="62"/>
      <c r="G227" s="62"/>
      <c r="H227" s="86"/>
      <c r="I227" s="86"/>
      <c r="J227" s="62"/>
      <c r="K227" s="62"/>
    </row>
  </sheetData>
  <mergeCells count="1">
    <mergeCell ref="B2:C2"/>
  </mergeCells>
  <conditionalFormatting sqref="C63 C32 C18">
    <cfRule type="containsText" dxfId="4" priority="11" operator="containsText" text="Enter Data">
      <formula>NOT(ISERROR(SEARCH("Enter Data",C18)))</formula>
    </cfRule>
  </conditionalFormatting>
  <conditionalFormatting sqref="C43">
    <cfRule type="containsText" dxfId="3" priority="9" operator="containsText" text="Enter Data">
      <formula>NOT(ISERROR(SEARCH("Enter Data",C43)))</formula>
    </cfRule>
    <cfRule type="containsText" dxfId="2" priority="10" operator="containsText" text="Enter Data">
      <formula>NOT(ISERROR(SEARCH("Enter Data",C43)))</formula>
    </cfRule>
  </conditionalFormatting>
  <conditionalFormatting sqref="C113 C78 C91 C102 C50">
    <cfRule type="containsText" dxfId="1" priority="8" operator="containsText" text="Enter Data">
      <formula>NOT(ISERROR(SEARCH("Enter Data",C50)))</formula>
    </cfRule>
  </conditionalFormatting>
  <dataValidations count="3">
    <dataValidation type="list" allowBlank="1" showInputMessage="1" showErrorMessage="1" sqref="C113 C63 C32 C43 C78 C91 C102">
      <formula1>"Yes,No,Enter Data"</formula1>
    </dataValidation>
    <dataValidation type="list" allowBlank="1" showInputMessage="1" showErrorMessage="1" sqref="C50">
      <formula1>"Enter Data,No Charges or Convictions,1 or 2 Charges or 1 Conviction,3 to 5 Charges or 2 to 3 Convictions,6 or more Charges or 4 or more Convictions"</formula1>
    </dataValidation>
    <dataValidation type="list" allowBlank="1" showInputMessage="1" showErrorMessage="1" sqref="C18">
      <formula1>"Yes,No,Omit,Enter Data"</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G35"/>
  <sheetViews>
    <sheetView showGridLines="0" tabSelected="1" zoomScale="85" zoomScaleNormal="85" workbookViewId="0">
      <selection activeCell="G8" sqref="G8"/>
    </sheetView>
  </sheetViews>
  <sheetFormatPr defaultRowHeight="14.5"/>
  <cols>
    <col min="1" max="1" width="7.08984375" bestFit="1" customWidth="1"/>
    <col min="2" max="2" width="30.36328125" customWidth="1"/>
    <col min="3" max="3" width="22.26953125" bestFit="1" customWidth="1"/>
    <col min="4" max="4" width="53.36328125" style="1" bestFit="1" customWidth="1"/>
    <col min="5" max="5" width="30.81640625" style="5" customWidth="1"/>
    <col min="6" max="6" width="33.08984375" style="51" customWidth="1"/>
    <col min="7" max="7" width="81.36328125" bestFit="1" customWidth="1"/>
  </cols>
  <sheetData>
    <row r="1" spans="1:7">
      <c r="A1" s="20"/>
      <c r="B1" s="20"/>
      <c r="C1" s="20"/>
      <c r="D1" s="20"/>
      <c r="E1" s="21"/>
      <c r="F1" s="48"/>
      <c r="G1" s="20"/>
    </row>
    <row r="2" spans="1:7">
      <c r="A2" s="20"/>
      <c r="B2" s="20"/>
      <c r="C2" s="20"/>
      <c r="D2" s="20"/>
      <c r="E2" s="21"/>
      <c r="F2" s="48"/>
      <c r="G2" s="20"/>
    </row>
    <row r="3" spans="1:7" ht="23">
      <c r="A3" s="20"/>
      <c r="B3" s="20"/>
      <c r="C3" s="160" t="s">
        <v>60</v>
      </c>
      <c r="D3" s="160"/>
      <c r="E3" s="21"/>
      <c r="F3" s="48"/>
      <c r="G3" s="20"/>
    </row>
    <row r="4" spans="1:7" ht="15.5">
      <c r="A4" s="10"/>
      <c r="B4" s="10"/>
      <c r="C4" s="10"/>
      <c r="D4" s="10"/>
      <c r="E4" s="22"/>
      <c r="F4" s="49"/>
      <c r="G4" s="10"/>
    </row>
    <row r="5" spans="1:7" ht="20">
      <c r="A5" s="45" t="s">
        <v>11</v>
      </c>
      <c r="B5" s="45" t="s">
        <v>132</v>
      </c>
      <c r="C5" s="45" t="s">
        <v>26</v>
      </c>
      <c r="D5" s="45" t="s">
        <v>17</v>
      </c>
      <c r="E5" s="46" t="s">
        <v>25</v>
      </c>
      <c r="F5" s="50" t="s">
        <v>15</v>
      </c>
      <c r="G5" s="105"/>
    </row>
    <row r="6" spans="1:7" ht="62">
      <c r="A6" s="52">
        <v>1</v>
      </c>
      <c r="B6" s="53" t="s">
        <v>10</v>
      </c>
      <c r="C6" s="54" t="str">
        <f>Demographics!C11</f>
        <v>0 Years, 0 Months, 0 Days</v>
      </c>
      <c r="D6" s="55" t="s">
        <v>34</v>
      </c>
      <c r="E6" s="56" t="b">
        <f>IF(Demographics!C12&gt;59,-3,IF(Demographics!C12&gt;39,-1,IF(Demographics!C12&gt;34,0,IF(Demographics!C12&gt;17,1,IF(Demographics!C12&gt;1,"Invalid, do not use Static-99R")))))</f>
        <v>0</v>
      </c>
      <c r="F6" s="53" t="s">
        <v>64</v>
      </c>
      <c r="G6" s="106"/>
    </row>
    <row r="7" spans="1:7" ht="31">
      <c r="A7" s="3">
        <v>2</v>
      </c>
      <c r="B7" s="53" t="s">
        <v>33</v>
      </c>
      <c r="C7" s="54" t="str">
        <f>(Demographics!C18)</f>
        <v>Enter Data</v>
      </c>
      <c r="D7" s="55" t="s">
        <v>18</v>
      </c>
      <c r="E7" s="14" t="str">
        <f>IF(C7="Enter Data"," ",IF(C7="No",1,IF(C7="yes",0,IF(C7="omit",0))))</f>
        <v xml:space="preserve"> </v>
      </c>
      <c r="F7" s="53" t="s">
        <v>152</v>
      </c>
      <c r="G7" s="49"/>
    </row>
    <row r="8" spans="1:7" ht="62">
      <c r="A8" s="3">
        <v>3</v>
      </c>
      <c r="B8" s="53" t="s">
        <v>3</v>
      </c>
      <c r="C8" s="164" t="str">
        <f>(Demographics!C32)</f>
        <v>Enter Data</v>
      </c>
      <c r="D8" s="55" t="s">
        <v>18</v>
      </c>
      <c r="E8" s="14" t="str">
        <f>IF(C8="Enter Data"," ",IF(C8="No",0,IF(C8="yes",1)))</f>
        <v xml:space="preserve"> </v>
      </c>
      <c r="F8" s="53" t="s">
        <v>143</v>
      </c>
      <c r="G8" s="10"/>
    </row>
    <row r="9" spans="1:7" ht="62">
      <c r="A9" s="3">
        <v>4</v>
      </c>
      <c r="B9" s="53" t="s">
        <v>4</v>
      </c>
      <c r="C9" s="164" t="str">
        <f>(Demographics!C43)</f>
        <v>Enter Data</v>
      </c>
      <c r="D9" s="55" t="s">
        <v>133</v>
      </c>
      <c r="E9" s="14" t="str">
        <f>IF(C9="Enter Data"," ",IF(C9="No",0,IF(C9="yes",1)))</f>
        <v xml:space="preserve"> </v>
      </c>
      <c r="F9" s="53" t="s">
        <v>143</v>
      </c>
      <c r="G9" s="10"/>
    </row>
    <row r="10" spans="1:7" ht="77.5">
      <c r="A10" s="3">
        <v>5</v>
      </c>
      <c r="B10" s="165" t="s">
        <v>5</v>
      </c>
      <c r="C10" s="164" t="str">
        <f>(Demographics!C50)</f>
        <v>Enter Data</v>
      </c>
      <c r="D10" s="7" t="s">
        <v>31</v>
      </c>
      <c r="E10" s="14" t="str">
        <f>IF(C10="Enter Data"," ",IF(C10="No Charges or Convictions",0,IF(C10="1 or 2 Charges or 1 Conviction",1,IF(C10="3 to 5 Charges or 2 to 3 Convictions",2,IF(C10="6 or more Charges or 4 or more Convictions",3)))))</f>
        <v xml:space="preserve"> </v>
      </c>
      <c r="F10" s="53" t="s">
        <v>63</v>
      </c>
      <c r="G10" s="10"/>
    </row>
    <row r="11" spans="1:7" ht="62">
      <c r="A11" s="3">
        <v>6</v>
      </c>
      <c r="B11" s="53" t="s">
        <v>32</v>
      </c>
      <c r="C11" s="164" t="str">
        <f>Demographics!C63</f>
        <v>Enter Data</v>
      </c>
      <c r="D11" s="7" t="s">
        <v>28</v>
      </c>
      <c r="E11" s="14" t="str">
        <f>IF(C11="Enter Data"," ",IF(C11="No",0,IF(C11="yes",1)))</f>
        <v xml:space="preserve"> </v>
      </c>
      <c r="F11" s="53" t="s">
        <v>62</v>
      </c>
      <c r="G11" s="10"/>
    </row>
    <row r="12" spans="1:7" ht="62">
      <c r="A12" s="4">
        <v>7</v>
      </c>
      <c r="B12" s="166" t="s">
        <v>6</v>
      </c>
      <c r="C12" s="164" t="str">
        <f>(Demographics!C78)</f>
        <v>Enter Data</v>
      </c>
      <c r="D12" s="55" t="s">
        <v>133</v>
      </c>
      <c r="E12" s="14" t="str">
        <f t="shared" ref="E12:E15" si="0">IF(C12="Enter Data"," ",IF(C12="No",0,IF(C12="yes",1)))</f>
        <v xml:space="preserve"> </v>
      </c>
      <c r="F12" s="53" t="s">
        <v>143</v>
      </c>
      <c r="G12" s="10"/>
    </row>
    <row r="13" spans="1:7" ht="31">
      <c r="A13" s="3">
        <v>8</v>
      </c>
      <c r="B13" s="53" t="s">
        <v>7</v>
      </c>
      <c r="C13" s="167" t="str">
        <f>(Demographics!C91)</f>
        <v>Enter Data</v>
      </c>
      <c r="D13" s="55" t="s">
        <v>133</v>
      </c>
      <c r="E13" s="14" t="str">
        <f t="shared" si="0"/>
        <v xml:space="preserve"> </v>
      </c>
      <c r="F13" s="53" t="s">
        <v>16</v>
      </c>
      <c r="G13" s="10"/>
    </row>
    <row r="14" spans="1:7" ht="31">
      <c r="A14" s="3">
        <v>9</v>
      </c>
      <c r="B14" s="53" t="s">
        <v>8</v>
      </c>
      <c r="C14" s="164" t="str">
        <f>(Demographics!C102)</f>
        <v>Enter Data</v>
      </c>
      <c r="D14" s="55" t="s">
        <v>133</v>
      </c>
      <c r="E14" s="14" t="str">
        <f t="shared" si="0"/>
        <v xml:space="preserve"> </v>
      </c>
      <c r="F14" s="53" t="s">
        <v>16</v>
      </c>
      <c r="G14" s="10"/>
    </row>
    <row r="15" spans="1:7" ht="31">
      <c r="A15" s="3">
        <v>10</v>
      </c>
      <c r="B15" s="53" t="s">
        <v>9</v>
      </c>
      <c r="C15" s="164" t="str">
        <f>(Demographics!C113)</f>
        <v>Enter Data</v>
      </c>
      <c r="D15" s="55" t="s">
        <v>133</v>
      </c>
      <c r="E15" s="14" t="str">
        <f t="shared" si="0"/>
        <v xml:space="preserve"> </v>
      </c>
      <c r="F15" s="53" t="s">
        <v>16</v>
      </c>
      <c r="G15" s="10"/>
    </row>
    <row r="16" spans="1:7" s="1" customFormat="1" ht="16" thickBot="1">
      <c r="A16" s="8"/>
      <c r="B16" s="9"/>
      <c r="C16" s="11"/>
      <c r="D16" s="12"/>
      <c r="E16" s="13"/>
      <c r="F16" s="57"/>
      <c r="G16" s="10"/>
    </row>
    <row r="17" spans="2:6" ht="20.5" thickBot="1">
      <c r="D17" s="15" t="s">
        <v>35</v>
      </c>
      <c r="E17" s="16">
        <f>SUM(E6:E15)</f>
        <v>0</v>
      </c>
    </row>
    <row r="19" spans="2:6" ht="18">
      <c r="B19" s="6"/>
      <c r="D19" s="23" t="s">
        <v>36</v>
      </c>
      <c r="E19" s="24" t="str">
        <f>LOOKUP(E17,{-3,-2,-1,0,1,2,3,4,5,6,7,8,9,10,11,12},{"I","I","II","II","III","III","III","IV-a","IV-a","IV-b","IV-b","IV-b","IV-b","IV-b","IV-b","IV-b"})</f>
        <v>II</v>
      </c>
    </row>
    <row r="20" spans="2:6" ht="18">
      <c r="D20" s="25" t="s">
        <v>37</v>
      </c>
      <c r="E20" s="26" t="str">
        <f>LOOKUP(E17,{-3,-2,-1,0,1,2,3,4,5,6,7,8,9,10,11,12},{"Very Low Risk","Very Low Risk","Below Average Risk","Below Average Risk","Average Risk","Average Risk","Average Risk","Above Average Risk","Above Average Risk","Well Above Average Risk","Well Above Average Risk","Well Above Average Risk","Well Above Average Risk","Well Above Average Risk","Well Above Average Risk","Well Above Average Risk"})</f>
        <v>Below Average Risk</v>
      </c>
    </row>
    <row r="22" spans="2:6" ht="18">
      <c r="D22" s="27" t="s">
        <v>39</v>
      </c>
      <c r="E22" s="28" t="str">
        <f>LOOKUP(E17,{-3,-2,-1,0,1,2,3,4,5,6,7,8,9,10,11,12},{"1.3","4.2","9.7","18.7","31.7","48.3","65.7","79.6","88.7","94.2","97.2","99.1","99.9","99.99","99.99","99.99"})</f>
        <v>18.7</v>
      </c>
    </row>
    <row r="23" spans="2:6" s="1" customFormat="1" ht="18">
      <c r="D23" s="29" t="s">
        <v>47</v>
      </c>
      <c r="E23" s="30" t="str">
        <f>LOOKUP(E17,{-3,-2,-1,0,1,2,3,4,5,6,7,8,9,10,11,12},{"0.0 - 2.9","2.4 - 6.1","5.7 - 13.9","13.4 - 24.1","23.8 - 39.7","39.5 - 57.1","57.0 - 74.3","74.0 - 85.1","84.6 - 92.5","91.9 - 96.2","95.6 - 98.6","98.2 - 99.8","99.5 - 100.00","99.8 - 100.00","99.8 - 100.00","99.8 - 100.00"})</f>
        <v>13.4 - 24.1</v>
      </c>
      <c r="F23" s="51"/>
    </row>
    <row r="24" spans="2:6" s="1" customFormat="1" ht="18">
      <c r="D24" s="29" t="s">
        <v>45</v>
      </c>
      <c r="E24" s="30" t="str">
        <f>LOOKUP(E17,{-3,-2,-1,0,1,2,3,4,5,6,7,8,9,10,11,12},{"0","2.7","5.7","13.6","23.9","39.6","57.1","74.3","85.0","92.4","96.0","98.5","99.7","99.98","99.98","99.98"})</f>
        <v>13.6</v>
      </c>
      <c r="F24" s="51"/>
    </row>
    <row r="25" spans="2:6" s="1" customFormat="1" ht="18">
      <c r="D25" s="29" t="s">
        <v>44</v>
      </c>
      <c r="E25" s="30" t="str">
        <f>LOOKUP(E17,{-3,-2,-1,0,1,2,3,4,5,6,7,8,9,10,11,12},{"97.3","94.3","86.4","76.1","60.4","42.9","25.7","15.0","7.6","4.0","1.5","0.3","0.02","0","0","0"})</f>
        <v>76.1</v>
      </c>
      <c r="F25" s="51"/>
    </row>
    <row r="26" spans="2:6" s="1" customFormat="1" ht="18">
      <c r="D26" s="31" t="s">
        <v>46</v>
      </c>
      <c r="E26" s="32" t="str">
        <f>LOOKUP(E17,{-3,-2,-1,0,1,2,3,4,5,6,7,8,9,10,11,12},{"2.7","3.0","7.9","10.3","15.7","17.5","17.2","10.7","7.4","3.6","2.5","1.2","0.28","0.02","0","0"})</f>
        <v>10.3</v>
      </c>
      <c r="F26" s="51"/>
    </row>
    <row r="27" spans="2:6" s="1" customFormat="1" ht="18">
      <c r="D27" s="17"/>
      <c r="E27" s="18"/>
      <c r="F27" s="51"/>
    </row>
    <row r="28" spans="2:6" ht="18">
      <c r="D28" s="33" t="s">
        <v>38</v>
      </c>
      <c r="E28" s="34" t="str">
        <f>LOOKUP(E17,{-3,-2,-1,0,1,2,3,4,5,6,7,8,9,10,11,12},{".19",".26",".37",".52",".72","1.00","1.39","1.94","2.70","3.77","5.25","7.32","7.32","7.32","7.32","7.32"})</f>
        <v>.52</v>
      </c>
    </row>
    <row r="29" spans="2:6" ht="18">
      <c r="D29" s="17"/>
      <c r="E29" s="18"/>
    </row>
    <row r="30" spans="2:6" ht="18">
      <c r="D30" s="35" t="s">
        <v>40</v>
      </c>
      <c r="E30" s="36"/>
    </row>
    <row r="31" spans="2:6" ht="18">
      <c r="D31" s="37" t="s">
        <v>41</v>
      </c>
      <c r="E31" s="38" t="str">
        <f>LOOKUP(E17,{-3,-2,-1,0,1,2,3,4,5,6,7,8,9,10,11,12},{"0.9","1.3","1.9","2.8","3.9","5.6","7.9","11.0","15.2","20.5","27.2","35.1","43.8","53.0","53.0","53.0"})</f>
        <v>2.8</v>
      </c>
    </row>
    <row r="32" spans="2:6" ht="18">
      <c r="D32" s="19"/>
      <c r="E32" s="18"/>
    </row>
    <row r="33" spans="4:5" ht="18">
      <c r="D33" s="39" t="s">
        <v>42</v>
      </c>
      <c r="E33" s="40"/>
    </row>
    <row r="34" spans="4:5" ht="18">
      <c r="D34" s="41" t="s">
        <v>41</v>
      </c>
      <c r="E34" s="42" t="str">
        <f>LOOKUP(E17,{-3,-2,-1,0,1,2,3,4,5,6,7,8,9,10,11,12},{"5.6","5.6","5.6","7.2","9.0","11.3","14.0","17.3","21.2","25.7","30.7","36.3","42.2","48.4","48.4","48.4"})</f>
        <v>7.2</v>
      </c>
    </row>
    <row r="35" spans="4:5" ht="18">
      <c r="D35" s="43" t="s">
        <v>43</v>
      </c>
      <c r="E35" s="44" t="str">
        <f>LOOKUP(E17,{-3,-2,-1,0,1,2,3,4,5,6,7,8,9,10,11,12},{"10.6","10.6","10.6","13.0","15.8","19.1","22.9","27.3","32.1","37.3","42.8","48.5","48.5","48.5","48.5","48.5"})</f>
        <v>13.0</v>
      </c>
    </row>
  </sheetData>
  <mergeCells count="1">
    <mergeCell ref="C3:D3"/>
  </mergeCells>
  <conditionalFormatting sqref="E6:F6">
    <cfRule type="containsText" dxfId="0" priority="1" operator="containsText" text="invalid">
      <formula>NOT(ISERROR(SEARCH("invalid",E6)))</formula>
    </cfRule>
  </conditionalFormatting>
  <pageMargins left="0.7" right="0.7" top="0.75" bottom="0.75" header="0.3" footer="0.3"/>
  <pageSetup scale="30" orientation="portrait" r:id="rId1"/>
</worksheet>
</file>

<file path=xl/worksheets/sheet3.xml><?xml version="1.0" encoding="utf-8"?>
<worksheet xmlns="http://schemas.openxmlformats.org/spreadsheetml/2006/main" xmlns:r="http://schemas.openxmlformats.org/officeDocument/2006/relationships">
  <dimension ref="A1:Z72"/>
  <sheetViews>
    <sheetView topLeftCell="A13" zoomScale="115" zoomScaleNormal="115" workbookViewId="0">
      <selection activeCell="I8" sqref="I8"/>
    </sheetView>
  </sheetViews>
  <sheetFormatPr defaultRowHeight="14.5"/>
  <cols>
    <col min="1" max="1" width="6.81640625" style="60" customWidth="1"/>
    <col min="2" max="2" width="36.90625" customWidth="1"/>
    <col min="3" max="3" width="11.1796875" customWidth="1"/>
    <col min="4" max="4" width="20.7265625" style="61" customWidth="1"/>
    <col min="5" max="5" width="9.453125" customWidth="1"/>
  </cols>
  <sheetData>
    <row r="1" spans="1:26" ht="16" thickBot="1">
      <c r="A1" s="120" t="s">
        <v>11</v>
      </c>
      <c r="B1" s="121" t="s">
        <v>81</v>
      </c>
      <c r="C1" s="121" t="s">
        <v>82</v>
      </c>
      <c r="D1" s="121" t="s">
        <v>17</v>
      </c>
      <c r="E1" s="122" t="s">
        <v>25</v>
      </c>
      <c r="F1" s="90"/>
      <c r="G1" s="90"/>
      <c r="H1" s="90"/>
      <c r="I1" s="90"/>
      <c r="J1" s="90"/>
      <c r="K1" s="90"/>
      <c r="L1" s="90"/>
      <c r="M1" s="90"/>
      <c r="N1" s="90"/>
      <c r="O1" s="90"/>
      <c r="P1" s="90"/>
      <c r="Q1" s="90"/>
      <c r="R1" s="90"/>
      <c r="S1" s="90"/>
      <c r="T1" s="90"/>
      <c r="U1" s="90"/>
      <c r="V1" s="90"/>
      <c r="W1" s="90"/>
      <c r="X1" s="90"/>
      <c r="Y1" s="90"/>
      <c r="Z1" s="90"/>
    </row>
    <row r="2" spans="1:26" ht="56.5" thickBot="1">
      <c r="A2" s="147">
        <v>1</v>
      </c>
      <c r="B2" s="143" t="s">
        <v>83</v>
      </c>
      <c r="C2" s="144" t="s">
        <v>89</v>
      </c>
      <c r="D2" s="145" t="s">
        <v>90</v>
      </c>
      <c r="E2" s="146" t="b">
        <f>ScoringSheet!E6</f>
        <v>0</v>
      </c>
      <c r="F2" s="90"/>
      <c r="G2" s="90"/>
      <c r="H2" s="90"/>
      <c r="I2" s="90"/>
      <c r="J2" s="90"/>
      <c r="K2" s="90"/>
      <c r="L2" s="90"/>
      <c r="M2" s="90"/>
      <c r="N2" s="90"/>
      <c r="O2" s="90"/>
      <c r="P2" s="90"/>
      <c r="Q2" s="90"/>
      <c r="R2" s="90"/>
      <c r="S2" s="90"/>
      <c r="T2" s="90"/>
      <c r="U2" s="90"/>
      <c r="V2" s="90"/>
      <c r="W2" s="90"/>
      <c r="X2" s="90"/>
      <c r="Y2" s="90"/>
      <c r="Z2" s="90"/>
    </row>
    <row r="3" spans="1:26" s="1" customFormat="1" ht="15.5">
      <c r="A3" s="112"/>
      <c r="B3" s="131" t="s">
        <v>98</v>
      </c>
      <c r="C3" s="137">
        <f>Demographics!C5</f>
        <v>0</v>
      </c>
      <c r="D3" s="138"/>
      <c r="E3" s="107"/>
      <c r="F3" s="90"/>
      <c r="G3" s="90"/>
      <c r="H3" s="90"/>
      <c r="I3" s="90"/>
      <c r="J3" s="90"/>
      <c r="K3" s="90"/>
      <c r="L3" s="90"/>
      <c r="M3" s="90"/>
      <c r="N3" s="90"/>
      <c r="O3" s="90"/>
      <c r="P3" s="90"/>
      <c r="Q3" s="90"/>
      <c r="R3" s="90"/>
      <c r="S3" s="90"/>
      <c r="T3" s="90"/>
      <c r="U3" s="90"/>
      <c r="V3" s="90"/>
      <c r="W3" s="90"/>
      <c r="X3" s="90"/>
      <c r="Y3" s="90"/>
      <c r="Z3" s="90"/>
    </row>
    <row r="4" spans="1:26" s="1" customFormat="1" ht="15.5">
      <c r="A4" s="113"/>
      <c r="B4" s="132" t="s">
        <v>137</v>
      </c>
      <c r="C4" s="139">
        <f>Demographics!C10</f>
        <v>0</v>
      </c>
      <c r="D4" s="140"/>
      <c r="E4" s="108"/>
      <c r="F4" s="90"/>
      <c r="G4" s="90"/>
      <c r="H4" s="90"/>
      <c r="I4" s="90"/>
      <c r="J4" s="90"/>
      <c r="K4" s="90"/>
      <c r="L4" s="90"/>
      <c r="M4" s="90"/>
      <c r="N4" s="90"/>
      <c r="O4" s="90"/>
      <c r="P4" s="90"/>
      <c r="Q4" s="90"/>
      <c r="R4" s="90"/>
      <c r="S4" s="90"/>
      <c r="T4" s="90"/>
      <c r="U4" s="90"/>
      <c r="V4" s="90"/>
      <c r="W4" s="90"/>
      <c r="X4" s="90"/>
      <c r="Y4" s="90"/>
      <c r="Z4" s="90"/>
    </row>
    <row r="5" spans="1:26" s="1" customFormat="1" ht="16" thickBot="1">
      <c r="A5" s="114"/>
      <c r="B5" s="133" t="s">
        <v>83</v>
      </c>
      <c r="C5" s="141" t="str">
        <f>Demographics!C11</f>
        <v>0 Years, 0 Months, 0 Days</v>
      </c>
      <c r="D5" s="141"/>
      <c r="E5" s="109"/>
      <c r="F5" s="90"/>
      <c r="G5" s="90"/>
      <c r="H5" s="90"/>
      <c r="I5" s="90"/>
      <c r="J5" s="90"/>
      <c r="K5" s="90"/>
      <c r="L5" s="90"/>
      <c r="M5" s="90"/>
      <c r="N5" s="90"/>
      <c r="O5" s="90"/>
      <c r="P5" s="90"/>
      <c r="Q5" s="90"/>
      <c r="R5" s="90"/>
      <c r="S5" s="90"/>
      <c r="T5" s="90"/>
      <c r="U5" s="90"/>
      <c r="V5" s="90"/>
      <c r="W5" s="90"/>
      <c r="X5" s="90"/>
      <c r="Y5" s="90"/>
      <c r="Z5" s="90"/>
    </row>
    <row r="6" spans="1:26" ht="28.5" thickBot="1">
      <c r="A6" s="147">
        <v>2</v>
      </c>
      <c r="B6" s="148" t="s">
        <v>84</v>
      </c>
      <c r="C6" s="149" t="s">
        <v>148</v>
      </c>
      <c r="D6" s="150" t="s">
        <v>85</v>
      </c>
      <c r="E6" s="151" t="str">
        <f>ScoringSheet!E7</f>
        <v xml:space="preserve"> </v>
      </c>
      <c r="F6" s="90"/>
      <c r="G6" s="90"/>
      <c r="H6" s="90"/>
      <c r="I6" s="90"/>
      <c r="J6" s="90"/>
      <c r="K6" s="90"/>
      <c r="L6" s="90"/>
      <c r="M6" s="90"/>
      <c r="N6" s="90"/>
      <c r="O6" s="90"/>
      <c r="P6" s="90"/>
      <c r="Q6" s="90"/>
      <c r="R6" s="90"/>
      <c r="S6" s="90"/>
      <c r="T6" s="90"/>
      <c r="U6" s="90"/>
      <c r="V6" s="90"/>
      <c r="W6" s="90"/>
      <c r="X6" s="90"/>
      <c r="Y6" s="90"/>
      <c r="Z6" s="90"/>
    </row>
    <row r="7" spans="1:26" ht="16" thickBot="1">
      <c r="A7" s="115"/>
      <c r="B7" s="134">
        <f>Demographics!C22</f>
        <v>0</v>
      </c>
      <c r="C7" s="127"/>
      <c r="D7" s="128"/>
      <c r="E7" s="110"/>
      <c r="F7" s="90"/>
      <c r="G7" s="90"/>
      <c r="H7" s="90"/>
      <c r="I7" s="90"/>
      <c r="J7" s="90"/>
      <c r="K7" s="90"/>
      <c r="L7" s="90"/>
      <c r="M7" s="90"/>
      <c r="N7" s="90"/>
      <c r="O7" s="90"/>
      <c r="P7" s="90"/>
      <c r="Q7" s="90"/>
      <c r="R7" s="90"/>
      <c r="S7" s="90"/>
      <c r="T7" s="90"/>
      <c r="U7" s="90"/>
      <c r="V7" s="90"/>
      <c r="W7" s="90"/>
      <c r="X7" s="90"/>
      <c r="Y7" s="90"/>
      <c r="Z7" s="90"/>
    </row>
    <row r="8" spans="1:26" ht="28.5" thickBot="1">
      <c r="A8" s="147">
        <v>3</v>
      </c>
      <c r="B8" s="149" t="s">
        <v>134</v>
      </c>
      <c r="C8" s="149" t="s">
        <v>91</v>
      </c>
      <c r="D8" s="150" t="s">
        <v>85</v>
      </c>
      <c r="E8" s="146" t="str">
        <f>ScoringSheet!E8</f>
        <v xml:space="preserve"> </v>
      </c>
      <c r="F8" s="90"/>
      <c r="G8" s="90"/>
      <c r="H8" s="90"/>
      <c r="I8" s="90"/>
      <c r="J8" s="90"/>
      <c r="K8" s="90"/>
      <c r="L8" s="90"/>
      <c r="M8" s="90"/>
      <c r="N8" s="90"/>
      <c r="O8" s="90"/>
      <c r="P8" s="90"/>
      <c r="Q8" s="90"/>
      <c r="R8" s="90"/>
      <c r="S8" s="90"/>
      <c r="T8" s="90"/>
      <c r="U8" s="90"/>
      <c r="V8" s="90"/>
      <c r="W8" s="90"/>
      <c r="X8" s="90"/>
      <c r="Y8" s="90"/>
      <c r="Z8" s="90"/>
    </row>
    <row r="9" spans="1:26" ht="16" thickBot="1">
      <c r="A9" s="115"/>
      <c r="B9" s="135">
        <f>Demographics!C35</f>
        <v>0</v>
      </c>
      <c r="C9" s="127"/>
      <c r="D9" s="128"/>
      <c r="E9" s="110"/>
      <c r="F9" s="90"/>
      <c r="G9" s="90"/>
      <c r="H9" s="90"/>
      <c r="I9" s="90"/>
      <c r="J9" s="90"/>
      <c r="K9" s="90"/>
      <c r="L9" s="90"/>
      <c r="M9" s="90"/>
      <c r="N9" s="90"/>
      <c r="O9" s="90"/>
      <c r="P9" s="90"/>
      <c r="Q9" s="90"/>
      <c r="R9" s="90"/>
      <c r="S9" s="90"/>
      <c r="T9" s="90"/>
      <c r="U9" s="90"/>
      <c r="V9" s="90"/>
      <c r="W9" s="90"/>
      <c r="X9" s="90"/>
      <c r="Y9" s="90"/>
      <c r="Z9" s="90"/>
    </row>
    <row r="10" spans="1:26" ht="28.5" thickBot="1">
      <c r="A10" s="147">
        <v>4</v>
      </c>
      <c r="B10" s="152" t="s">
        <v>97</v>
      </c>
      <c r="C10" s="149" t="s">
        <v>91</v>
      </c>
      <c r="D10" s="150" t="s">
        <v>85</v>
      </c>
      <c r="E10" s="146" t="str">
        <f>ScoringSheet!E9</f>
        <v xml:space="preserve"> </v>
      </c>
      <c r="F10" s="90"/>
      <c r="G10" s="90"/>
      <c r="H10" s="90"/>
      <c r="I10" s="90"/>
      <c r="J10" s="90"/>
      <c r="K10" s="90"/>
      <c r="L10" s="90"/>
      <c r="M10" s="90"/>
      <c r="N10" s="90"/>
      <c r="O10" s="90"/>
      <c r="P10" s="90"/>
      <c r="Q10" s="90"/>
      <c r="R10" s="90"/>
      <c r="S10" s="90"/>
      <c r="T10" s="90"/>
      <c r="U10" s="90"/>
      <c r="V10" s="90"/>
      <c r="W10" s="90"/>
      <c r="X10" s="90"/>
      <c r="Y10" s="90"/>
      <c r="Z10" s="90"/>
    </row>
    <row r="11" spans="1:26" ht="16" thickBot="1">
      <c r="A11" s="116"/>
      <c r="B11" s="135">
        <f>Demographics!C46</f>
        <v>0</v>
      </c>
      <c r="C11" s="129"/>
      <c r="D11" s="130"/>
      <c r="E11" s="110"/>
      <c r="F11" s="90"/>
      <c r="G11" s="90"/>
      <c r="H11" s="90"/>
      <c r="I11" s="90"/>
      <c r="J11" s="90"/>
      <c r="K11" s="90"/>
      <c r="L11" s="90"/>
      <c r="M11" s="90"/>
      <c r="N11" s="90"/>
      <c r="O11" s="90"/>
      <c r="P11" s="90"/>
      <c r="Q11" s="90"/>
      <c r="R11" s="90"/>
      <c r="S11" s="90"/>
      <c r="T11" s="90"/>
      <c r="U11" s="90"/>
      <c r="V11" s="90"/>
      <c r="W11" s="90"/>
      <c r="X11" s="90"/>
      <c r="Y11" s="90"/>
      <c r="Z11" s="90"/>
    </row>
    <row r="12" spans="1:26" ht="70.5" thickBot="1">
      <c r="A12" s="147">
        <v>5</v>
      </c>
      <c r="B12" s="153" t="s">
        <v>86</v>
      </c>
      <c r="C12" s="149" t="s">
        <v>135</v>
      </c>
      <c r="D12" s="150" t="s">
        <v>136</v>
      </c>
      <c r="E12" s="146" t="str">
        <f>ScoringSheet!E10</f>
        <v xml:space="preserve"> </v>
      </c>
      <c r="F12" s="90"/>
      <c r="G12" s="90"/>
      <c r="H12" s="90"/>
      <c r="I12" s="90"/>
      <c r="J12" s="90"/>
      <c r="K12" s="90"/>
      <c r="L12" s="90"/>
      <c r="M12" s="90"/>
      <c r="N12" s="90"/>
      <c r="O12" s="90"/>
      <c r="P12" s="90"/>
      <c r="Q12" s="90"/>
      <c r="R12" s="90"/>
      <c r="S12" s="90"/>
      <c r="T12" s="90"/>
      <c r="U12" s="90"/>
      <c r="V12" s="90"/>
      <c r="W12" s="90"/>
      <c r="X12" s="90"/>
      <c r="Y12" s="90"/>
      <c r="Z12" s="90"/>
    </row>
    <row r="13" spans="1:26" ht="16" thickBot="1">
      <c r="A13" s="115"/>
      <c r="B13" s="136">
        <f>Demographics!C52</f>
        <v>0</v>
      </c>
      <c r="C13" s="127"/>
      <c r="D13" s="142"/>
      <c r="E13" s="111"/>
      <c r="F13" s="90"/>
      <c r="G13" s="90"/>
      <c r="H13" s="90"/>
      <c r="I13" s="90"/>
      <c r="J13" s="90"/>
      <c r="K13" s="90"/>
      <c r="L13" s="90"/>
      <c r="M13" s="90"/>
      <c r="N13" s="90"/>
      <c r="O13" s="90"/>
      <c r="P13" s="90"/>
      <c r="Q13" s="90"/>
      <c r="R13" s="90"/>
      <c r="S13" s="90"/>
      <c r="T13" s="90"/>
      <c r="U13" s="90"/>
      <c r="V13" s="90"/>
      <c r="W13" s="90"/>
      <c r="X13" s="90"/>
      <c r="Y13" s="90"/>
      <c r="Z13" s="90"/>
    </row>
    <row r="14" spans="1:26" ht="28.5" thickBot="1">
      <c r="A14" s="147">
        <v>6</v>
      </c>
      <c r="B14" s="154" t="s">
        <v>87</v>
      </c>
      <c r="C14" s="149" t="s">
        <v>88</v>
      </c>
      <c r="D14" s="150" t="s">
        <v>85</v>
      </c>
      <c r="E14" s="146" t="str">
        <f>ScoringSheet!E11</f>
        <v xml:space="preserve"> </v>
      </c>
      <c r="F14" s="90"/>
      <c r="G14" s="90"/>
      <c r="H14" s="90"/>
      <c r="I14" s="90"/>
      <c r="J14" s="90"/>
      <c r="K14" s="90"/>
      <c r="L14" s="90"/>
      <c r="M14" s="90"/>
      <c r="N14" s="90"/>
      <c r="O14" s="90"/>
      <c r="P14" s="90"/>
      <c r="Q14" s="90"/>
      <c r="R14" s="90"/>
      <c r="S14" s="90"/>
      <c r="T14" s="90"/>
      <c r="U14" s="90"/>
      <c r="V14" s="90"/>
      <c r="W14" s="90"/>
      <c r="X14" s="90"/>
      <c r="Y14" s="90"/>
      <c r="Z14" s="90"/>
    </row>
    <row r="15" spans="1:26" ht="16" thickBot="1">
      <c r="A15" s="115"/>
      <c r="B15" s="135">
        <f>Demographics!C69</f>
        <v>0</v>
      </c>
      <c r="C15" s="127"/>
      <c r="D15" s="142"/>
      <c r="E15" s="111"/>
      <c r="F15" s="90"/>
      <c r="G15" s="90"/>
      <c r="H15" s="90"/>
      <c r="I15" s="90"/>
      <c r="J15" s="90"/>
      <c r="K15" s="90"/>
      <c r="L15" s="90"/>
      <c r="M15" s="90"/>
      <c r="N15" s="90"/>
      <c r="O15" s="90"/>
      <c r="P15" s="90"/>
      <c r="Q15" s="90"/>
      <c r="R15" s="90"/>
      <c r="S15" s="90"/>
      <c r="T15" s="90"/>
      <c r="U15" s="90"/>
      <c r="V15" s="90"/>
      <c r="W15" s="90"/>
      <c r="X15" s="90"/>
      <c r="Y15" s="90"/>
      <c r="Z15" s="90"/>
    </row>
    <row r="16" spans="1:26" ht="28.5" thickBot="1">
      <c r="A16" s="147">
        <v>7</v>
      </c>
      <c r="B16" s="154" t="s">
        <v>92</v>
      </c>
      <c r="C16" s="149" t="s">
        <v>91</v>
      </c>
      <c r="D16" s="150" t="s">
        <v>85</v>
      </c>
      <c r="E16" s="146" t="str">
        <f>ScoringSheet!E12</f>
        <v xml:space="preserve"> </v>
      </c>
      <c r="F16" s="90"/>
      <c r="G16" s="90"/>
      <c r="H16" s="90"/>
      <c r="I16" s="90"/>
      <c r="J16" s="90"/>
      <c r="K16" s="90"/>
      <c r="L16" s="90"/>
      <c r="M16" s="90"/>
      <c r="N16" s="90"/>
      <c r="O16" s="90"/>
      <c r="P16" s="90"/>
      <c r="Q16" s="90"/>
      <c r="R16" s="90"/>
      <c r="S16" s="90"/>
      <c r="T16" s="90"/>
      <c r="U16" s="90"/>
      <c r="V16" s="90"/>
      <c r="W16" s="90"/>
      <c r="X16" s="90"/>
      <c r="Y16" s="90"/>
      <c r="Z16" s="90"/>
    </row>
    <row r="17" spans="1:26" ht="31" customHeight="1" thickBot="1">
      <c r="A17" s="115"/>
      <c r="B17" s="135">
        <f>Demographics!C80</f>
        <v>0</v>
      </c>
      <c r="C17" s="127"/>
      <c r="D17" s="142"/>
      <c r="E17" s="111"/>
      <c r="F17" s="90"/>
      <c r="G17" s="90"/>
      <c r="H17" s="90"/>
      <c r="I17" s="90"/>
      <c r="J17" s="90"/>
      <c r="K17" s="90"/>
      <c r="L17" s="90"/>
      <c r="M17" s="90"/>
      <c r="N17" s="90"/>
      <c r="O17" s="90"/>
      <c r="P17" s="90"/>
      <c r="Q17" s="90"/>
      <c r="R17" s="90"/>
      <c r="S17" s="90"/>
      <c r="T17" s="90"/>
      <c r="U17" s="90"/>
      <c r="V17" s="90"/>
      <c r="W17" s="90"/>
      <c r="X17" s="90"/>
      <c r="Y17" s="90"/>
      <c r="Z17" s="90"/>
    </row>
    <row r="18" spans="1:26" ht="28.5" thickBot="1">
      <c r="A18" s="147">
        <v>8</v>
      </c>
      <c r="B18" s="153" t="s">
        <v>93</v>
      </c>
      <c r="C18" s="149" t="s">
        <v>91</v>
      </c>
      <c r="D18" s="150" t="s">
        <v>85</v>
      </c>
      <c r="E18" s="146" t="str">
        <f>ScoringSheet!E13</f>
        <v xml:space="preserve"> </v>
      </c>
      <c r="F18" s="90"/>
      <c r="G18" s="90"/>
      <c r="H18" s="90"/>
      <c r="I18" s="90"/>
      <c r="J18" s="90"/>
      <c r="K18" s="90"/>
      <c r="L18" s="90"/>
      <c r="M18" s="90"/>
      <c r="N18" s="90"/>
      <c r="O18" s="90"/>
      <c r="P18" s="90"/>
      <c r="Q18" s="90"/>
      <c r="R18" s="90"/>
      <c r="S18" s="90"/>
      <c r="T18" s="90"/>
      <c r="U18" s="90"/>
      <c r="V18" s="90"/>
      <c r="W18" s="90"/>
      <c r="X18" s="90"/>
      <c r="Y18" s="90"/>
      <c r="Z18" s="90"/>
    </row>
    <row r="19" spans="1:26" ht="16" thickBot="1">
      <c r="A19" s="115"/>
      <c r="B19" s="135">
        <f>Demographics!C93</f>
        <v>0</v>
      </c>
      <c r="C19" s="127"/>
      <c r="D19" s="142"/>
      <c r="E19" s="111"/>
      <c r="F19" s="90"/>
      <c r="G19" s="90"/>
      <c r="H19" s="90"/>
      <c r="I19" s="90"/>
      <c r="J19" s="90"/>
      <c r="K19" s="90"/>
      <c r="L19" s="90"/>
      <c r="M19" s="90"/>
      <c r="N19" s="90"/>
      <c r="O19" s="90"/>
      <c r="P19" s="90"/>
      <c r="Q19" s="90"/>
      <c r="R19" s="90"/>
      <c r="S19" s="90"/>
      <c r="T19" s="90"/>
      <c r="U19" s="90"/>
      <c r="V19" s="90"/>
      <c r="W19" s="90"/>
      <c r="X19" s="90"/>
      <c r="Y19" s="90"/>
      <c r="Z19" s="90"/>
    </row>
    <row r="20" spans="1:26" ht="28.5" thickBot="1">
      <c r="A20" s="147">
        <v>9</v>
      </c>
      <c r="B20" s="153" t="s">
        <v>94</v>
      </c>
      <c r="C20" s="149" t="s">
        <v>91</v>
      </c>
      <c r="D20" s="150" t="s">
        <v>85</v>
      </c>
      <c r="E20" s="146" t="str">
        <f>ScoringSheet!E14</f>
        <v xml:space="preserve"> </v>
      </c>
      <c r="F20" s="90"/>
      <c r="G20" s="90"/>
      <c r="H20" s="90"/>
      <c r="I20" s="90"/>
      <c r="J20" s="90"/>
      <c r="K20" s="90"/>
      <c r="L20" s="90"/>
      <c r="M20" s="90"/>
      <c r="N20" s="90"/>
      <c r="O20" s="90"/>
      <c r="P20" s="90"/>
      <c r="Q20" s="90"/>
      <c r="R20" s="90"/>
      <c r="S20" s="90"/>
      <c r="T20" s="90"/>
      <c r="U20" s="90"/>
      <c r="V20" s="90"/>
      <c r="W20" s="90"/>
      <c r="X20" s="90"/>
      <c r="Y20" s="90"/>
      <c r="Z20" s="90"/>
    </row>
    <row r="21" spans="1:26" ht="16" thickBot="1">
      <c r="A21" s="116"/>
      <c r="B21" s="135">
        <f>Demographics!C104</f>
        <v>0</v>
      </c>
      <c r="C21" s="127"/>
      <c r="D21" s="142"/>
      <c r="E21" s="111"/>
      <c r="F21" s="90"/>
      <c r="G21" s="90"/>
      <c r="H21" s="90"/>
      <c r="I21" s="90"/>
      <c r="J21" s="90"/>
      <c r="K21" s="90"/>
      <c r="L21" s="90"/>
      <c r="M21" s="90"/>
      <c r="N21" s="90"/>
      <c r="O21" s="90"/>
      <c r="P21" s="90"/>
      <c r="Q21" s="90"/>
      <c r="R21" s="90"/>
      <c r="S21" s="90"/>
      <c r="T21" s="90"/>
      <c r="U21" s="90"/>
      <c r="V21" s="90"/>
      <c r="W21" s="90"/>
      <c r="X21" s="90"/>
      <c r="Y21" s="90"/>
      <c r="Z21" s="90"/>
    </row>
    <row r="22" spans="1:26" ht="28.5" thickBot="1">
      <c r="A22" s="147">
        <v>10</v>
      </c>
      <c r="B22" s="155" t="s">
        <v>95</v>
      </c>
      <c r="C22" s="149" t="s">
        <v>91</v>
      </c>
      <c r="D22" s="150" t="s">
        <v>85</v>
      </c>
      <c r="E22" s="146" t="str">
        <f>ScoringSheet!E15</f>
        <v xml:space="preserve"> </v>
      </c>
      <c r="F22" s="90"/>
      <c r="G22" s="90"/>
      <c r="H22" s="90"/>
      <c r="I22" s="90"/>
      <c r="J22" s="90"/>
      <c r="K22" s="90"/>
      <c r="L22" s="90"/>
      <c r="M22" s="90"/>
      <c r="N22" s="90"/>
      <c r="O22" s="90"/>
      <c r="P22" s="90"/>
      <c r="Q22" s="90"/>
      <c r="R22" s="90"/>
      <c r="S22" s="90"/>
      <c r="T22" s="90"/>
      <c r="U22" s="90"/>
      <c r="V22" s="90"/>
      <c r="W22" s="90"/>
      <c r="X22" s="90"/>
      <c r="Y22" s="90"/>
      <c r="Z22" s="90"/>
    </row>
    <row r="23" spans="1:26" ht="16" thickBot="1">
      <c r="A23" s="115"/>
      <c r="B23" s="156">
        <f>Demographics!C115</f>
        <v>0</v>
      </c>
      <c r="C23" s="111"/>
      <c r="D23" s="142"/>
      <c r="E23" s="111"/>
      <c r="F23" s="90"/>
      <c r="G23" s="90"/>
      <c r="H23" s="90"/>
      <c r="I23" s="90"/>
      <c r="J23" s="90"/>
      <c r="K23" s="90"/>
      <c r="L23" s="90"/>
      <c r="M23" s="90"/>
      <c r="N23" s="90"/>
      <c r="O23" s="90"/>
      <c r="P23" s="90"/>
      <c r="Q23" s="90"/>
      <c r="R23" s="90"/>
      <c r="S23" s="90"/>
      <c r="T23" s="90"/>
      <c r="U23" s="90"/>
      <c r="V23" s="90"/>
      <c r="W23" s="90"/>
      <c r="X23" s="90"/>
      <c r="Y23" s="90"/>
      <c r="Z23" s="90"/>
    </row>
    <row r="24" spans="1:26" ht="16" thickBot="1">
      <c r="A24" s="118"/>
      <c r="B24" s="123" t="s">
        <v>96</v>
      </c>
      <c r="C24" s="117"/>
      <c r="D24" s="119"/>
      <c r="E24" s="124">
        <f>ScoringSheet!E17</f>
        <v>0</v>
      </c>
      <c r="F24" s="90"/>
      <c r="G24" s="90"/>
      <c r="H24" s="90"/>
      <c r="I24" s="90"/>
      <c r="J24" s="90"/>
      <c r="K24" s="90"/>
      <c r="L24" s="90"/>
      <c r="M24" s="90"/>
      <c r="N24" s="90"/>
      <c r="O24" s="90"/>
      <c r="P24" s="90"/>
      <c r="Q24" s="90"/>
      <c r="R24" s="90"/>
      <c r="S24" s="90"/>
      <c r="T24" s="90"/>
      <c r="U24" s="90"/>
      <c r="V24" s="90"/>
      <c r="W24" s="90"/>
      <c r="X24" s="90"/>
      <c r="Y24" s="90"/>
      <c r="Z24" s="90"/>
    </row>
    <row r="25" spans="1:26">
      <c r="A25" s="125"/>
      <c r="B25" s="90"/>
      <c r="C25" s="90"/>
      <c r="D25" s="126"/>
      <c r="E25" s="90"/>
      <c r="F25" s="90"/>
      <c r="G25" s="90"/>
      <c r="H25" s="90"/>
      <c r="I25" s="90"/>
      <c r="J25" s="90"/>
      <c r="K25" s="90"/>
      <c r="L25" s="90"/>
      <c r="M25" s="90"/>
      <c r="N25" s="90"/>
      <c r="O25" s="90"/>
      <c r="P25" s="90"/>
      <c r="Q25" s="90"/>
      <c r="R25" s="90"/>
      <c r="S25" s="90"/>
      <c r="T25" s="90"/>
      <c r="U25" s="90"/>
      <c r="V25" s="90"/>
      <c r="W25" s="90"/>
      <c r="X25" s="90"/>
      <c r="Y25" s="90"/>
      <c r="Z25" s="90"/>
    </row>
    <row r="26" spans="1:26">
      <c r="A26" s="125"/>
      <c r="B26" s="90"/>
      <c r="C26" s="90"/>
      <c r="D26" s="126"/>
      <c r="E26" s="90"/>
      <c r="F26" s="90"/>
      <c r="G26" s="90"/>
      <c r="H26" s="90"/>
      <c r="I26" s="90"/>
      <c r="J26" s="90"/>
      <c r="K26" s="90"/>
      <c r="L26" s="90"/>
      <c r="M26" s="90"/>
      <c r="N26" s="90"/>
      <c r="O26" s="90"/>
      <c r="P26" s="90"/>
      <c r="Q26" s="90"/>
      <c r="R26" s="90"/>
      <c r="S26" s="90"/>
      <c r="T26" s="90"/>
      <c r="U26" s="90"/>
      <c r="V26" s="90"/>
      <c r="W26" s="90"/>
      <c r="X26" s="90"/>
      <c r="Y26" s="90"/>
      <c r="Z26" s="90"/>
    </row>
    <row r="27" spans="1:26">
      <c r="A27" s="125"/>
      <c r="B27" s="90"/>
      <c r="C27" s="90"/>
      <c r="D27" s="126"/>
      <c r="E27" s="90"/>
      <c r="F27" s="90"/>
      <c r="G27" s="90"/>
      <c r="H27" s="90"/>
      <c r="I27" s="90"/>
      <c r="J27" s="90"/>
      <c r="K27" s="90"/>
      <c r="L27" s="90"/>
      <c r="M27" s="90"/>
      <c r="N27" s="90"/>
      <c r="O27" s="90"/>
      <c r="P27" s="90"/>
      <c r="Q27" s="90"/>
      <c r="R27" s="90"/>
      <c r="S27" s="90"/>
      <c r="T27" s="90"/>
      <c r="U27" s="90"/>
      <c r="V27" s="90"/>
      <c r="W27" s="90"/>
      <c r="X27" s="90"/>
      <c r="Y27" s="90"/>
      <c r="Z27" s="90"/>
    </row>
    <row r="28" spans="1:26">
      <c r="A28" s="125"/>
      <c r="B28" s="90"/>
      <c r="C28" s="90"/>
      <c r="D28" s="126"/>
      <c r="E28" s="90"/>
      <c r="F28" s="90"/>
      <c r="G28" s="90"/>
      <c r="H28" s="90"/>
      <c r="I28" s="90"/>
      <c r="J28" s="90"/>
      <c r="K28" s="90"/>
      <c r="L28" s="90"/>
      <c r="M28" s="90"/>
      <c r="N28" s="90"/>
      <c r="O28" s="90"/>
      <c r="P28" s="90"/>
      <c r="Q28" s="90"/>
      <c r="R28" s="90"/>
      <c r="S28" s="90"/>
      <c r="T28" s="90"/>
      <c r="U28" s="90"/>
      <c r="V28" s="90"/>
      <c r="W28" s="90"/>
      <c r="X28" s="90"/>
      <c r="Y28" s="90"/>
      <c r="Z28" s="90"/>
    </row>
    <row r="29" spans="1:26">
      <c r="A29" s="125"/>
      <c r="B29" s="90"/>
      <c r="C29" s="90"/>
      <c r="D29" s="126"/>
      <c r="E29" s="90"/>
      <c r="F29" s="90"/>
      <c r="G29" s="90"/>
      <c r="H29" s="90"/>
      <c r="I29" s="90"/>
      <c r="J29" s="90"/>
      <c r="K29" s="90"/>
      <c r="L29" s="90"/>
      <c r="M29" s="90"/>
      <c r="N29" s="90"/>
      <c r="O29" s="90"/>
      <c r="P29" s="90"/>
      <c r="Q29" s="90"/>
      <c r="R29" s="90"/>
      <c r="S29" s="90"/>
      <c r="T29" s="90"/>
      <c r="U29" s="90"/>
      <c r="V29" s="90"/>
      <c r="W29" s="90"/>
      <c r="X29" s="90"/>
      <c r="Y29" s="90"/>
      <c r="Z29" s="90"/>
    </row>
    <row r="30" spans="1:26">
      <c r="A30" s="125"/>
      <c r="B30" s="90"/>
      <c r="C30" s="90"/>
      <c r="D30" s="126"/>
      <c r="E30" s="90"/>
      <c r="F30" s="90"/>
      <c r="G30" s="90"/>
      <c r="H30" s="90"/>
      <c r="I30" s="90"/>
      <c r="J30" s="90"/>
      <c r="K30" s="90"/>
      <c r="L30" s="90"/>
      <c r="M30" s="90"/>
      <c r="N30" s="90"/>
      <c r="O30" s="90"/>
      <c r="P30" s="90"/>
      <c r="Q30" s="90"/>
      <c r="R30" s="90"/>
      <c r="S30" s="90"/>
      <c r="T30" s="90"/>
      <c r="U30" s="90"/>
      <c r="V30" s="90"/>
      <c r="W30" s="90"/>
      <c r="X30" s="90"/>
      <c r="Y30" s="90"/>
      <c r="Z30" s="90"/>
    </row>
    <row r="31" spans="1:26">
      <c r="A31" s="125"/>
      <c r="B31" s="90"/>
      <c r="C31" s="90"/>
      <c r="D31" s="126"/>
      <c r="E31" s="90"/>
      <c r="F31" s="90"/>
      <c r="G31" s="90"/>
      <c r="H31" s="90"/>
      <c r="I31" s="90"/>
      <c r="J31" s="90"/>
      <c r="K31" s="90"/>
      <c r="L31" s="90"/>
      <c r="M31" s="90"/>
      <c r="N31" s="90"/>
      <c r="O31" s="90"/>
      <c r="P31" s="90"/>
      <c r="Q31" s="90"/>
      <c r="R31" s="90"/>
      <c r="S31" s="90"/>
      <c r="T31" s="90"/>
      <c r="U31" s="90"/>
      <c r="V31" s="90"/>
      <c r="W31" s="90"/>
      <c r="X31" s="90"/>
      <c r="Y31" s="90"/>
      <c r="Z31" s="90"/>
    </row>
    <row r="32" spans="1:26">
      <c r="A32" s="125"/>
      <c r="B32" s="90"/>
      <c r="C32" s="90"/>
      <c r="D32" s="126"/>
      <c r="E32" s="90"/>
      <c r="F32" s="90"/>
      <c r="G32" s="90"/>
      <c r="H32" s="90"/>
      <c r="I32" s="90"/>
      <c r="J32" s="90"/>
      <c r="K32" s="90"/>
      <c r="L32" s="90"/>
      <c r="M32" s="90"/>
      <c r="N32" s="90"/>
      <c r="O32" s="90"/>
      <c r="P32" s="90"/>
      <c r="Q32" s="90"/>
      <c r="R32" s="90"/>
      <c r="S32" s="90"/>
      <c r="T32" s="90"/>
      <c r="U32" s="90"/>
      <c r="V32" s="90"/>
      <c r="W32" s="90"/>
      <c r="X32" s="90"/>
      <c r="Y32" s="90"/>
      <c r="Z32" s="90"/>
    </row>
    <row r="33" spans="1:26">
      <c r="A33" s="125"/>
      <c r="B33" s="90"/>
      <c r="C33" s="90"/>
      <c r="D33" s="126"/>
      <c r="E33" s="90"/>
      <c r="F33" s="90"/>
      <c r="G33" s="90"/>
      <c r="H33" s="90"/>
      <c r="I33" s="90"/>
      <c r="J33" s="90"/>
      <c r="K33" s="90"/>
      <c r="L33" s="90"/>
      <c r="M33" s="90"/>
      <c r="N33" s="90"/>
      <c r="O33" s="90"/>
      <c r="P33" s="90"/>
      <c r="Q33" s="90"/>
      <c r="R33" s="90"/>
      <c r="S33" s="90"/>
      <c r="T33" s="90"/>
      <c r="U33" s="90"/>
      <c r="V33" s="90"/>
      <c r="W33" s="90"/>
      <c r="X33" s="90"/>
      <c r="Y33" s="90"/>
      <c r="Z33" s="90"/>
    </row>
    <row r="34" spans="1:26">
      <c r="A34" s="125"/>
      <c r="B34" s="90"/>
      <c r="C34" s="90"/>
      <c r="D34" s="126"/>
      <c r="E34" s="90"/>
      <c r="F34" s="90"/>
      <c r="G34" s="90"/>
      <c r="H34" s="90"/>
      <c r="I34" s="90"/>
      <c r="J34" s="90"/>
      <c r="K34" s="90"/>
      <c r="L34" s="90"/>
      <c r="M34" s="90"/>
      <c r="N34" s="90"/>
      <c r="O34" s="90"/>
      <c r="P34" s="90"/>
      <c r="Q34" s="90"/>
      <c r="R34" s="90"/>
      <c r="S34" s="90"/>
      <c r="T34" s="90"/>
      <c r="U34" s="90"/>
      <c r="V34" s="90"/>
      <c r="W34" s="90"/>
      <c r="X34" s="90"/>
      <c r="Y34" s="90"/>
      <c r="Z34" s="90"/>
    </row>
    <row r="35" spans="1:26">
      <c r="A35" s="125"/>
      <c r="B35" s="90"/>
      <c r="C35" s="90"/>
      <c r="D35" s="126"/>
      <c r="E35" s="90"/>
      <c r="F35" s="90"/>
      <c r="G35" s="90"/>
      <c r="H35" s="90"/>
      <c r="I35" s="90"/>
      <c r="J35" s="90"/>
      <c r="K35" s="90"/>
      <c r="L35" s="90"/>
      <c r="M35" s="90"/>
      <c r="N35" s="90"/>
      <c r="O35" s="90"/>
      <c r="P35" s="90"/>
      <c r="Q35" s="90"/>
      <c r="R35" s="90"/>
      <c r="S35" s="90"/>
      <c r="T35" s="90"/>
      <c r="U35" s="90"/>
      <c r="V35" s="90"/>
      <c r="W35" s="90"/>
      <c r="X35" s="90"/>
      <c r="Y35" s="90"/>
      <c r="Z35" s="90"/>
    </row>
    <row r="36" spans="1:26">
      <c r="A36" s="125"/>
      <c r="B36" s="90"/>
      <c r="C36" s="90"/>
      <c r="D36" s="126"/>
      <c r="E36" s="90"/>
      <c r="F36" s="90"/>
      <c r="G36" s="90"/>
      <c r="H36" s="90"/>
      <c r="I36" s="90"/>
      <c r="J36" s="90"/>
      <c r="K36" s="90"/>
      <c r="L36" s="90"/>
      <c r="M36" s="90"/>
      <c r="N36" s="90"/>
      <c r="O36" s="90"/>
      <c r="P36" s="90"/>
      <c r="Q36" s="90"/>
      <c r="R36" s="90"/>
      <c r="S36" s="90"/>
      <c r="T36" s="90"/>
      <c r="U36" s="90"/>
      <c r="V36" s="90"/>
      <c r="W36" s="90"/>
      <c r="X36" s="90"/>
      <c r="Y36" s="90"/>
      <c r="Z36" s="90"/>
    </row>
    <row r="37" spans="1:26">
      <c r="A37" s="125"/>
      <c r="B37" s="90"/>
      <c r="C37" s="90"/>
      <c r="D37" s="126"/>
      <c r="E37" s="90"/>
      <c r="F37" s="90"/>
      <c r="G37" s="90"/>
      <c r="H37" s="90"/>
      <c r="I37" s="90"/>
      <c r="J37" s="90"/>
      <c r="K37" s="90"/>
      <c r="L37" s="90"/>
      <c r="M37" s="90"/>
      <c r="N37" s="90"/>
      <c r="O37" s="90"/>
      <c r="P37" s="90"/>
      <c r="Q37" s="90"/>
      <c r="R37" s="90"/>
      <c r="S37" s="90"/>
      <c r="T37" s="90"/>
      <c r="U37" s="90"/>
      <c r="V37" s="90"/>
      <c r="W37" s="90"/>
      <c r="X37" s="90"/>
      <c r="Y37" s="90"/>
      <c r="Z37" s="90"/>
    </row>
    <row r="38" spans="1:26">
      <c r="A38" s="125"/>
      <c r="B38" s="90"/>
      <c r="C38" s="90"/>
      <c r="D38" s="126"/>
      <c r="E38" s="90"/>
      <c r="F38" s="90"/>
      <c r="G38" s="90"/>
      <c r="H38" s="90"/>
      <c r="I38" s="90"/>
      <c r="J38" s="90"/>
      <c r="K38" s="90"/>
      <c r="L38" s="90"/>
      <c r="M38" s="90"/>
      <c r="N38" s="90"/>
      <c r="O38" s="90"/>
      <c r="P38" s="90"/>
      <c r="Q38" s="90"/>
      <c r="R38" s="90"/>
      <c r="S38" s="90"/>
      <c r="T38" s="90"/>
      <c r="U38" s="90"/>
      <c r="V38" s="90"/>
      <c r="W38" s="90"/>
      <c r="X38" s="90"/>
      <c r="Y38" s="90"/>
      <c r="Z38" s="90"/>
    </row>
    <row r="39" spans="1:26">
      <c r="A39" s="125"/>
      <c r="B39" s="90"/>
      <c r="C39" s="90"/>
      <c r="D39" s="126"/>
      <c r="E39" s="90"/>
      <c r="F39" s="90"/>
      <c r="G39" s="90"/>
      <c r="H39" s="90"/>
      <c r="I39" s="90"/>
      <c r="J39" s="90"/>
      <c r="K39" s="90"/>
      <c r="L39" s="90"/>
      <c r="M39" s="90"/>
      <c r="N39" s="90"/>
      <c r="O39" s="90"/>
      <c r="P39" s="90"/>
      <c r="Q39" s="90"/>
      <c r="R39" s="90"/>
      <c r="S39" s="90"/>
      <c r="T39" s="90"/>
      <c r="U39" s="90"/>
      <c r="V39" s="90"/>
      <c r="W39" s="90"/>
      <c r="X39" s="90"/>
      <c r="Y39" s="90"/>
      <c r="Z39" s="90"/>
    </row>
    <row r="40" spans="1:26">
      <c r="A40" s="125"/>
      <c r="B40" s="90"/>
      <c r="C40" s="90"/>
      <c r="D40" s="126"/>
      <c r="E40" s="90"/>
      <c r="F40" s="90"/>
      <c r="G40" s="90"/>
      <c r="H40" s="90"/>
      <c r="I40" s="90"/>
      <c r="J40" s="90"/>
      <c r="K40" s="90"/>
      <c r="L40" s="90"/>
      <c r="M40" s="90"/>
      <c r="N40" s="90"/>
      <c r="O40" s="90"/>
      <c r="P40" s="90"/>
      <c r="Q40" s="90"/>
      <c r="R40" s="90"/>
      <c r="S40" s="90"/>
      <c r="T40" s="90"/>
      <c r="U40" s="90"/>
      <c r="V40" s="90"/>
      <c r="W40" s="90"/>
      <c r="X40" s="90"/>
      <c r="Y40" s="90"/>
      <c r="Z40" s="90"/>
    </row>
    <row r="41" spans="1:26">
      <c r="A41" s="125"/>
      <c r="B41" s="90"/>
      <c r="C41" s="90"/>
      <c r="D41" s="126"/>
      <c r="E41" s="90"/>
      <c r="F41" s="90"/>
      <c r="G41" s="90"/>
      <c r="H41" s="90"/>
      <c r="I41" s="90"/>
      <c r="J41" s="90"/>
      <c r="K41" s="90"/>
      <c r="L41" s="90"/>
      <c r="M41" s="90"/>
      <c r="N41" s="90"/>
      <c r="O41" s="90"/>
      <c r="P41" s="90"/>
      <c r="Q41" s="90"/>
      <c r="R41" s="90"/>
      <c r="S41" s="90"/>
      <c r="T41" s="90"/>
      <c r="U41" s="90"/>
      <c r="V41" s="90"/>
      <c r="W41" s="90"/>
      <c r="X41" s="90"/>
      <c r="Y41" s="90"/>
      <c r="Z41" s="90"/>
    </row>
    <row r="42" spans="1:26">
      <c r="A42" s="125"/>
      <c r="B42" s="90"/>
      <c r="C42" s="90"/>
      <c r="D42" s="126"/>
      <c r="E42" s="90"/>
      <c r="F42" s="90"/>
      <c r="G42" s="90"/>
      <c r="H42" s="90"/>
      <c r="I42" s="90"/>
      <c r="J42" s="90"/>
      <c r="K42" s="90"/>
      <c r="L42" s="90"/>
      <c r="M42" s="90"/>
      <c r="N42" s="90"/>
      <c r="O42" s="90"/>
      <c r="P42" s="90"/>
      <c r="Q42" s="90"/>
      <c r="R42" s="90"/>
      <c r="S42" s="90"/>
      <c r="T42" s="90"/>
      <c r="U42" s="90"/>
      <c r="V42" s="90"/>
      <c r="W42" s="90"/>
      <c r="X42" s="90"/>
      <c r="Y42" s="90"/>
      <c r="Z42" s="90"/>
    </row>
    <row r="43" spans="1:26">
      <c r="A43" s="125"/>
      <c r="B43" s="90"/>
      <c r="C43" s="90"/>
      <c r="D43" s="126"/>
      <c r="E43" s="90"/>
      <c r="F43" s="90"/>
      <c r="G43" s="90"/>
      <c r="H43" s="90"/>
      <c r="I43" s="90"/>
      <c r="J43" s="90"/>
      <c r="K43" s="90"/>
      <c r="L43" s="90"/>
      <c r="M43" s="90"/>
      <c r="N43" s="90"/>
      <c r="O43" s="90"/>
      <c r="P43" s="90"/>
      <c r="Q43" s="90"/>
      <c r="R43" s="90"/>
      <c r="S43" s="90"/>
      <c r="T43" s="90"/>
      <c r="U43" s="90"/>
      <c r="V43" s="90"/>
      <c r="W43" s="90"/>
      <c r="X43" s="90"/>
      <c r="Y43" s="90"/>
      <c r="Z43" s="90"/>
    </row>
    <row r="44" spans="1:26">
      <c r="A44" s="125"/>
      <c r="B44" s="90"/>
      <c r="C44" s="90"/>
      <c r="D44" s="126"/>
      <c r="E44" s="90"/>
      <c r="F44" s="90"/>
      <c r="G44" s="90"/>
      <c r="H44" s="90"/>
      <c r="I44" s="90"/>
      <c r="J44" s="90"/>
      <c r="K44" s="90"/>
      <c r="L44" s="90"/>
      <c r="M44" s="90"/>
      <c r="N44" s="90"/>
      <c r="O44" s="90"/>
      <c r="P44" s="90"/>
      <c r="Q44" s="90"/>
      <c r="R44" s="90"/>
      <c r="S44" s="90"/>
      <c r="T44" s="90"/>
      <c r="U44" s="90"/>
      <c r="V44" s="90"/>
      <c r="W44" s="90"/>
      <c r="X44" s="90"/>
      <c r="Y44" s="90"/>
      <c r="Z44" s="90"/>
    </row>
    <row r="45" spans="1:26">
      <c r="A45" s="125"/>
      <c r="B45" s="90"/>
      <c r="C45" s="90"/>
      <c r="D45" s="126"/>
      <c r="E45" s="90"/>
      <c r="F45" s="90"/>
      <c r="G45" s="90"/>
      <c r="H45" s="90"/>
      <c r="I45" s="90"/>
      <c r="J45" s="90"/>
      <c r="K45" s="90"/>
      <c r="L45" s="90"/>
      <c r="M45" s="90"/>
      <c r="N45" s="90"/>
      <c r="O45" s="90"/>
      <c r="P45" s="90"/>
      <c r="Q45" s="90"/>
      <c r="R45" s="90"/>
      <c r="S45" s="90"/>
      <c r="T45" s="90"/>
      <c r="U45" s="90"/>
      <c r="V45" s="90"/>
      <c r="W45" s="90"/>
      <c r="X45" s="90"/>
      <c r="Y45" s="90"/>
      <c r="Z45" s="90"/>
    </row>
    <row r="46" spans="1:26">
      <c r="A46" s="125"/>
      <c r="B46" s="90"/>
      <c r="C46" s="90"/>
      <c r="D46" s="126"/>
      <c r="E46" s="90"/>
      <c r="F46" s="90"/>
      <c r="G46" s="90"/>
      <c r="H46" s="90"/>
      <c r="I46" s="90"/>
      <c r="J46" s="90"/>
      <c r="K46" s="90"/>
      <c r="L46" s="90"/>
      <c r="M46" s="90"/>
      <c r="N46" s="90"/>
      <c r="O46" s="90"/>
      <c r="P46" s="90"/>
      <c r="Q46" s="90"/>
      <c r="R46" s="90"/>
      <c r="S46" s="90"/>
      <c r="T46" s="90"/>
      <c r="U46" s="90"/>
      <c r="V46" s="90"/>
      <c r="W46" s="90"/>
      <c r="X46" s="90"/>
      <c r="Y46" s="90"/>
      <c r="Z46" s="90"/>
    </row>
    <row r="47" spans="1:26">
      <c r="A47" s="125"/>
      <c r="B47" s="90"/>
      <c r="C47" s="90"/>
      <c r="D47" s="126"/>
      <c r="E47" s="90"/>
      <c r="F47" s="90"/>
      <c r="G47" s="90"/>
      <c r="H47" s="90"/>
      <c r="I47" s="90"/>
      <c r="J47" s="90"/>
      <c r="K47" s="90"/>
      <c r="L47" s="90"/>
      <c r="M47" s="90"/>
      <c r="N47" s="90"/>
      <c r="O47" s="90"/>
      <c r="P47" s="90"/>
      <c r="Q47" s="90"/>
      <c r="R47" s="90"/>
      <c r="S47" s="90"/>
      <c r="T47" s="90"/>
      <c r="U47" s="90"/>
      <c r="V47" s="90"/>
      <c r="W47" s="90"/>
      <c r="X47" s="90"/>
      <c r="Y47" s="90"/>
      <c r="Z47" s="90"/>
    </row>
    <row r="48" spans="1:26">
      <c r="A48" s="125"/>
      <c r="B48" s="90"/>
      <c r="C48" s="90"/>
      <c r="D48" s="126"/>
      <c r="E48" s="90"/>
      <c r="F48" s="90"/>
      <c r="G48" s="90"/>
      <c r="H48" s="90"/>
      <c r="I48" s="90"/>
      <c r="J48" s="90"/>
      <c r="K48" s="90"/>
      <c r="L48" s="90"/>
      <c r="M48" s="90"/>
      <c r="N48" s="90"/>
      <c r="O48" s="90"/>
      <c r="P48" s="90"/>
      <c r="Q48" s="90"/>
      <c r="R48" s="90"/>
      <c r="S48" s="90"/>
      <c r="T48" s="90"/>
      <c r="U48" s="90"/>
      <c r="V48" s="90"/>
      <c r="W48" s="90"/>
      <c r="X48" s="90"/>
      <c r="Y48" s="90"/>
      <c r="Z48" s="90"/>
    </row>
    <row r="49" spans="1:26">
      <c r="A49" s="125"/>
      <c r="B49" s="90"/>
      <c r="C49" s="90"/>
      <c r="D49" s="126"/>
      <c r="E49" s="90"/>
      <c r="F49" s="90"/>
      <c r="G49" s="90"/>
      <c r="H49" s="90"/>
      <c r="I49" s="90"/>
      <c r="J49" s="90"/>
      <c r="K49" s="90"/>
      <c r="L49" s="90"/>
      <c r="M49" s="90"/>
      <c r="N49" s="90"/>
      <c r="O49" s="90"/>
      <c r="P49" s="90"/>
      <c r="Q49" s="90"/>
      <c r="R49" s="90"/>
      <c r="S49" s="90"/>
      <c r="T49" s="90"/>
      <c r="U49" s="90"/>
      <c r="V49" s="90"/>
      <c r="W49" s="90"/>
      <c r="X49" s="90"/>
      <c r="Y49" s="90"/>
      <c r="Z49" s="90"/>
    </row>
    <row r="50" spans="1:26">
      <c r="A50" s="125"/>
      <c r="B50" s="90"/>
      <c r="C50" s="90"/>
      <c r="D50" s="126"/>
      <c r="E50" s="90"/>
      <c r="F50" s="90"/>
      <c r="G50" s="90"/>
      <c r="H50" s="90"/>
      <c r="I50" s="90"/>
      <c r="J50" s="90"/>
      <c r="K50" s="90"/>
      <c r="L50" s="90"/>
      <c r="M50" s="90"/>
      <c r="N50" s="90"/>
      <c r="O50" s="90"/>
      <c r="P50" s="90"/>
      <c r="Q50" s="90"/>
      <c r="R50" s="90"/>
      <c r="S50" s="90"/>
      <c r="T50" s="90"/>
      <c r="U50" s="90"/>
      <c r="V50" s="90"/>
      <c r="W50" s="90"/>
      <c r="X50" s="90"/>
      <c r="Y50" s="90"/>
      <c r="Z50" s="90"/>
    </row>
    <row r="51" spans="1:26">
      <c r="A51" s="125"/>
      <c r="B51" s="90"/>
      <c r="C51" s="90"/>
      <c r="D51" s="126"/>
      <c r="E51" s="90"/>
      <c r="F51" s="90"/>
      <c r="G51" s="90"/>
      <c r="H51" s="90"/>
      <c r="I51" s="90"/>
      <c r="J51" s="90"/>
      <c r="K51" s="90"/>
      <c r="L51" s="90"/>
      <c r="M51" s="90"/>
      <c r="N51" s="90"/>
      <c r="O51" s="90"/>
      <c r="P51" s="90"/>
      <c r="Q51" s="90"/>
      <c r="R51" s="90"/>
      <c r="S51" s="90"/>
      <c r="T51" s="90"/>
      <c r="U51" s="90"/>
      <c r="V51" s="90"/>
      <c r="W51" s="90"/>
      <c r="X51" s="90"/>
      <c r="Y51" s="90"/>
      <c r="Z51" s="90"/>
    </row>
    <row r="52" spans="1:26">
      <c r="A52" s="125"/>
      <c r="B52" s="90"/>
      <c r="C52" s="90"/>
      <c r="D52" s="126"/>
      <c r="E52" s="90"/>
      <c r="F52" s="90"/>
      <c r="G52" s="90"/>
      <c r="H52" s="90"/>
      <c r="I52" s="90"/>
      <c r="J52" s="90"/>
      <c r="K52" s="90"/>
      <c r="L52" s="90"/>
      <c r="M52" s="90"/>
      <c r="N52" s="90"/>
      <c r="O52" s="90"/>
      <c r="P52" s="90"/>
      <c r="Q52" s="90"/>
      <c r="R52" s="90"/>
      <c r="S52" s="90"/>
      <c r="T52" s="90"/>
      <c r="U52" s="90"/>
      <c r="V52" s="90"/>
      <c r="W52" s="90"/>
      <c r="X52" s="90"/>
      <c r="Y52" s="90"/>
      <c r="Z52" s="90"/>
    </row>
    <row r="53" spans="1:26">
      <c r="A53" s="125"/>
      <c r="B53" s="90"/>
      <c r="C53" s="90"/>
      <c r="D53" s="126"/>
      <c r="E53" s="90"/>
      <c r="F53" s="90"/>
      <c r="G53" s="90"/>
      <c r="H53" s="90"/>
      <c r="I53" s="90"/>
      <c r="J53" s="90"/>
      <c r="K53" s="90"/>
      <c r="L53" s="90"/>
      <c r="M53" s="90"/>
      <c r="N53" s="90"/>
      <c r="O53" s="90"/>
      <c r="P53" s="90"/>
      <c r="Q53" s="90"/>
      <c r="R53" s="90"/>
      <c r="S53" s="90"/>
      <c r="T53" s="90"/>
      <c r="U53" s="90"/>
      <c r="V53" s="90"/>
      <c r="W53" s="90"/>
      <c r="X53" s="90"/>
      <c r="Y53" s="90"/>
      <c r="Z53" s="90"/>
    </row>
    <row r="54" spans="1:26">
      <c r="A54" s="125"/>
      <c r="B54" s="90"/>
      <c r="C54" s="90"/>
      <c r="D54" s="126"/>
      <c r="E54" s="90"/>
      <c r="F54" s="90"/>
      <c r="G54" s="90"/>
      <c r="H54" s="90"/>
      <c r="I54" s="90"/>
      <c r="J54" s="90"/>
      <c r="K54" s="90"/>
      <c r="L54" s="90"/>
      <c r="M54" s="90"/>
      <c r="N54" s="90"/>
      <c r="O54" s="90"/>
      <c r="P54" s="90"/>
      <c r="Q54" s="90"/>
      <c r="R54" s="90"/>
      <c r="S54" s="90"/>
      <c r="T54" s="90"/>
      <c r="U54" s="90"/>
      <c r="V54" s="90"/>
      <c r="W54" s="90"/>
      <c r="X54" s="90"/>
      <c r="Y54" s="90"/>
      <c r="Z54" s="90"/>
    </row>
    <row r="55" spans="1:26">
      <c r="A55" s="125"/>
      <c r="B55" s="90"/>
      <c r="C55" s="90"/>
      <c r="D55" s="126"/>
      <c r="E55" s="90"/>
      <c r="F55" s="90"/>
      <c r="G55" s="90"/>
      <c r="H55" s="90"/>
      <c r="I55" s="90"/>
      <c r="J55" s="90"/>
      <c r="K55" s="90"/>
      <c r="L55" s="90"/>
      <c r="M55" s="90"/>
      <c r="N55" s="90"/>
      <c r="O55" s="90"/>
      <c r="P55" s="90"/>
      <c r="Q55" s="90"/>
      <c r="R55" s="90"/>
      <c r="S55" s="90"/>
      <c r="T55" s="90"/>
      <c r="U55" s="90"/>
      <c r="V55" s="90"/>
      <c r="W55" s="90"/>
      <c r="X55" s="90"/>
      <c r="Y55" s="90"/>
      <c r="Z55" s="90"/>
    </row>
    <row r="56" spans="1:26">
      <c r="A56" s="125"/>
      <c r="B56" s="90"/>
      <c r="C56" s="90"/>
      <c r="D56" s="126"/>
      <c r="E56" s="90"/>
      <c r="F56" s="90"/>
      <c r="G56" s="90"/>
      <c r="H56" s="90"/>
      <c r="I56" s="90"/>
      <c r="J56" s="90"/>
      <c r="K56" s="90"/>
      <c r="L56" s="90"/>
      <c r="M56" s="90"/>
      <c r="N56" s="90"/>
      <c r="O56" s="90"/>
      <c r="P56" s="90"/>
      <c r="Q56" s="90"/>
      <c r="R56" s="90"/>
      <c r="S56" s="90"/>
      <c r="T56" s="90"/>
      <c r="U56" s="90"/>
      <c r="V56" s="90"/>
      <c r="W56" s="90"/>
      <c r="X56" s="90"/>
      <c r="Y56" s="90"/>
      <c r="Z56" s="90"/>
    </row>
    <row r="57" spans="1:26">
      <c r="A57" s="125"/>
      <c r="B57" s="90"/>
      <c r="C57" s="90"/>
      <c r="D57" s="126"/>
      <c r="E57" s="90"/>
      <c r="F57" s="90"/>
      <c r="G57" s="90"/>
      <c r="H57" s="90"/>
      <c r="I57" s="90"/>
      <c r="J57" s="90"/>
      <c r="K57" s="90"/>
      <c r="L57" s="90"/>
      <c r="M57" s="90"/>
      <c r="N57" s="90"/>
      <c r="O57" s="90"/>
      <c r="P57" s="90"/>
      <c r="Q57" s="90"/>
      <c r="R57" s="90"/>
      <c r="S57" s="90"/>
      <c r="T57" s="90"/>
      <c r="U57" s="90"/>
      <c r="V57" s="90"/>
      <c r="W57" s="90"/>
      <c r="X57" s="90"/>
      <c r="Y57" s="90"/>
      <c r="Z57" s="90"/>
    </row>
    <row r="58" spans="1:26">
      <c r="A58" s="125"/>
      <c r="B58" s="90"/>
      <c r="C58" s="90"/>
      <c r="D58" s="126"/>
      <c r="E58" s="90"/>
      <c r="F58" s="90"/>
      <c r="G58" s="90"/>
      <c r="H58" s="90"/>
      <c r="I58" s="90"/>
      <c r="J58" s="90"/>
      <c r="K58" s="90"/>
      <c r="L58" s="90"/>
      <c r="M58" s="90"/>
      <c r="N58" s="90"/>
      <c r="O58" s="90"/>
      <c r="P58" s="90"/>
      <c r="Q58" s="90"/>
      <c r="R58" s="90"/>
      <c r="S58" s="90"/>
      <c r="T58" s="90"/>
      <c r="U58" s="90"/>
      <c r="V58" s="90"/>
      <c r="W58" s="90"/>
      <c r="X58" s="90"/>
      <c r="Y58" s="90"/>
      <c r="Z58" s="90"/>
    </row>
    <row r="59" spans="1:26">
      <c r="A59" s="125"/>
      <c r="B59" s="90"/>
      <c r="C59" s="90"/>
      <c r="D59" s="126"/>
      <c r="E59" s="90"/>
      <c r="F59" s="90"/>
      <c r="G59" s="90"/>
      <c r="H59" s="90"/>
      <c r="I59" s="90"/>
      <c r="J59" s="90"/>
      <c r="K59" s="90"/>
      <c r="L59" s="90"/>
      <c r="M59" s="90"/>
      <c r="N59" s="90"/>
      <c r="O59" s="90"/>
      <c r="P59" s="90"/>
      <c r="Q59" s="90"/>
      <c r="R59" s="90"/>
      <c r="S59" s="90"/>
      <c r="T59" s="90"/>
      <c r="U59" s="90"/>
      <c r="V59" s="90"/>
      <c r="W59" s="90"/>
      <c r="X59" s="90"/>
      <c r="Y59" s="90"/>
      <c r="Z59" s="90"/>
    </row>
    <row r="60" spans="1:26">
      <c r="A60" s="125"/>
      <c r="B60" s="90"/>
      <c r="C60" s="90"/>
      <c r="D60" s="126"/>
      <c r="E60" s="90"/>
      <c r="F60" s="90"/>
      <c r="G60" s="90"/>
      <c r="H60" s="90"/>
      <c r="I60" s="90"/>
      <c r="J60" s="90"/>
      <c r="K60" s="90"/>
      <c r="L60" s="90"/>
      <c r="M60" s="90"/>
      <c r="N60" s="90"/>
      <c r="O60" s="90"/>
      <c r="P60" s="90"/>
      <c r="Q60" s="90"/>
      <c r="R60" s="90"/>
      <c r="S60" s="90"/>
      <c r="T60" s="90"/>
      <c r="U60" s="90"/>
      <c r="V60" s="90"/>
      <c r="W60" s="90"/>
      <c r="X60" s="90"/>
      <c r="Y60" s="90"/>
      <c r="Z60" s="90"/>
    </row>
    <row r="61" spans="1:26">
      <c r="A61" s="125"/>
      <c r="B61" s="90"/>
      <c r="C61" s="90"/>
      <c r="D61" s="126"/>
      <c r="E61" s="90"/>
      <c r="F61" s="90"/>
      <c r="G61" s="90"/>
      <c r="H61" s="90"/>
      <c r="I61" s="90"/>
      <c r="J61" s="90"/>
      <c r="K61" s="90"/>
      <c r="L61" s="90"/>
      <c r="M61" s="90"/>
      <c r="N61" s="90"/>
      <c r="O61" s="90"/>
      <c r="P61" s="90"/>
      <c r="Q61" s="90"/>
      <c r="R61" s="90"/>
      <c r="S61" s="90"/>
      <c r="T61" s="90"/>
      <c r="U61" s="90"/>
      <c r="V61" s="90"/>
      <c r="W61" s="90"/>
      <c r="X61" s="90"/>
      <c r="Y61" s="90"/>
      <c r="Z61" s="90"/>
    </row>
    <row r="62" spans="1:26">
      <c r="A62" s="125"/>
      <c r="B62" s="90"/>
      <c r="C62" s="90"/>
      <c r="D62" s="126"/>
      <c r="E62" s="90"/>
      <c r="F62" s="90"/>
      <c r="G62" s="90"/>
      <c r="H62" s="90"/>
      <c r="I62" s="90"/>
      <c r="J62" s="90"/>
      <c r="K62" s="90"/>
      <c r="L62" s="90"/>
      <c r="M62" s="90"/>
      <c r="N62" s="90"/>
      <c r="O62" s="90"/>
      <c r="P62" s="90"/>
      <c r="Q62" s="90"/>
      <c r="R62" s="90"/>
      <c r="S62" s="90"/>
      <c r="T62" s="90"/>
      <c r="U62" s="90"/>
      <c r="V62" s="90"/>
      <c r="W62" s="90"/>
      <c r="X62" s="90"/>
      <c r="Y62" s="90"/>
      <c r="Z62" s="90"/>
    </row>
    <row r="63" spans="1:26">
      <c r="A63" s="125"/>
      <c r="B63" s="90"/>
      <c r="C63" s="90"/>
      <c r="D63" s="126"/>
      <c r="E63" s="90"/>
      <c r="F63" s="90"/>
      <c r="G63" s="90"/>
      <c r="H63" s="90"/>
      <c r="I63" s="90"/>
      <c r="J63" s="90"/>
      <c r="K63" s="90"/>
      <c r="L63" s="90"/>
      <c r="M63" s="90"/>
      <c r="N63" s="90"/>
      <c r="O63" s="90"/>
      <c r="P63" s="90"/>
      <c r="Q63" s="90"/>
      <c r="R63" s="90"/>
      <c r="S63" s="90"/>
      <c r="T63" s="90"/>
      <c r="U63" s="90"/>
      <c r="V63" s="90"/>
      <c r="W63" s="90"/>
      <c r="X63" s="90"/>
      <c r="Y63" s="90"/>
      <c r="Z63" s="90"/>
    </row>
    <row r="64" spans="1:26">
      <c r="A64" s="125"/>
      <c r="B64" s="90"/>
      <c r="C64" s="90"/>
      <c r="D64" s="126"/>
      <c r="E64" s="90"/>
      <c r="F64" s="90"/>
      <c r="G64" s="90"/>
      <c r="H64" s="90"/>
      <c r="I64" s="90"/>
      <c r="J64" s="90"/>
      <c r="K64" s="90"/>
      <c r="L64" s="90"/>
      <c r="M64" s="90"/>
      <c r="N64" s="90"/>
      <c r="O64" s="90"/>
      <c r="P64" s="90"/>
      <c r="Q64" s="90"/>
      <c r="R64" s="90"/>
      <c r="S64" s="90"/>
      <c r="T64" s="90"/>
      <c r="U64" s="90"/>
      <c r="V64" s="90"/>
      <c r="W64" s="90"/>
      <c r="X64" s="90"/>
      <c r="Y64" s="90"/>
      <c r="Z64" s="90"/>
    </row>
    <row r="65" spans="1:26">
      <c r="A65" s="125"/>
      <c r="B65" s="90"/>
      <c r="C65" s="90"/>
      <c r="D65" s="126"/>
      <c r="E65" s="90"/>
      <c r="F65" s="90"/>
      <c r="G65" s="90"/>
      <c r="H65" s="90"/>
      <c r="I65" s="90"/>
      <c r="J65" s="90"/>
      <c r="K65" s="90"/>
      <c r="L65" s="90"/>
      <c r="M65" s="90"/>
      <c r="N65" s="90"/>
      <c r="O65" s="90"/>
      <c r="P65" s="90"/>
      <c r="Q65" s="90"/>
      <c r="R65" s="90"/>
      <c r="S65" s="90"/>
      <c r="T65" s="90"/>
      <c r="U65" s="90"/>
      <c r="V65" s="90"/>
      <c r="W65" s="90"/>
      <c r="X65" s="90"/>
      <c r="Y65" s="90"/>
      <c r="Z65" s="90"/>
    </row>
    <row r="66" spans="1:26">
      <c r="A66" s="125"/>
      <c r="B66" s="90"/>
      <c r="C66" s="90"/>
      <c r="D66" s="126"/>
      <c r="E66" s="90"/>
      <c r="F66" s="90"/>
      <c r="G66" s="90"/>
      <c r="H66" s="90"/>
      <c r="I66" s="90"/>
      <c r="J66" s="90"/>
      <c r="K66" s="90"/>
      <c r="L66" s="90"/>
      <c r="M66" s="90"/>
      <c r="N66" s="90"/>
      <c r="O66" s="90"/>
      <c r="P66" s="90"/>
      <c r="Q66" s="90"/>
      <c r="R66" s="90"/>
      <c r="S66" s="90"/>
      <c r="T66" s="90"/>
      <c r="U66" s="90"/>
      <c r="V66" s="90"/>
      <c r="W66" s="90"/>
      <c r="X66" s="90"/>
      <c r="Y66" s="90"/>
      <c r="Z66" s="90"/>
    </row>
    <row r="67" spans="1:26">
      <c r="A67" s="125"/>
      <c r="B67" s="90"/>
      <c r="C67" s="90"/>
      <c r="D67" s="126"/>
      <c r="E67" s="90"/>
      <c r="F67" s="90"/>
      <c r="G67" s="90"/>
      <c r="H67" s="90"/>
      <c r="I67" s="90"/>
      <c r="J67" s="90"/>
      <c r="K67" s="90"/>
      <c r="L67" s="90"/>
      <c r="M67" s="90"/>
      <c r="N67" s="90"/>
      <c r="O67" s="90"/>
      <c r="P67" s="90"/>
      <c r="Q67" s="90"/>
      <c r="R67" s="90"/>
      <c r="S67" s="90"/>
      <c r="T67" s="90"/>
      <c r="U67" s="90"/>
      <c r="V67" s="90"/>
      <c r="W67" s="90"/>
      <c r="X67" s="90"/>
      <c r="Y67" s="90"/>
      <c r="Z67" s="90"/>
    </row>
    <row r="68" spans="1:26">
      <c r="A68" s="125"/>
      <c r="B68" s="90"/>
      <c r="C68" s="90"/>
      <c r="D68" s="126"/>
      <c r="E68" s="90"/>
      <c r="F68" s="90"/>
      <c r="G68" s="90"/>
      <c r="H68" s="90"/>
      <c r="I68" s="90"/>
      <c r="J68" s="90"/>
      <c r="K68" s="90"/>
      <c r="L68" s="90"/>
      <c r="M68" s="90"/>
      <c r="N68" s="90"/>
      <c r="O68" s="90"/>
      <c r="P68" s="90"/>
      <c r="Q68" s="90"/>
      <c r="R68" s="90"/>
      <c r="S68" s="90"/>
      <c r="T68" s="90"/>
      <c r="U68" s="90"/>
      <c r="V68" s="90"/>
      <c r="W68" s="90"/>
      <c r="X68" s="90"/>
      <c r="Y68" s="90"/>
      <c r="Z68" s="90"/>
    </row>
    <row r="69" spans="1:26">
      <c r="A69" s="125"/>
      <c r="B69" s="90"/>
      <c r="C69" s="90"/>
      <c r="D69" s="126"/>
      <c r="E69" s="90"/>
      <c r="F69" s="90"/>
      <c r="G69" s="90"/>
      <c r="H69" s="90"/>
      <c r="I69" s="90"/>
      <c r="J69" s="90"/>
      <c r="K69" s="90"/>
      <c r="L69" s="90"/>
      <c r="M69" s="90"/>
      <c r="N69" s="90"/>
      <c r="O69" s="90"/>
      <c r="P69" s="90"/>
      <c r="Q69" s="90"/>
      <c r="R69" s="90"/>
      <c r="S69" s="90"/>
      <c r="T69" s="90"/>
      <c r="U69" s="90"/>
      <c r="V69" s="90"/>
      <c r="W69" s="90"/>
      <c r="X69" s="90"/>
      <c r="Y69" s="90"/>
      <c r="Z69" s="90"/>
    </row>
    <row r="70" spans="1:26">
      <c r="A70" s="125"/>
      <c r="B70" s="90"/>
      <c r="C70" s="90"/>
      <c r="D70" s="126"/>
      <c r="E70" s="90"/>
      <c r="F70" s="90"/>
      <c r="G70" s="90"/>
      <c r="H70" s="90"/>
      <c r="I70" s="90"/>
      <c r="J70" s="90"/>
      <c r="K70" s="90"/>
      <c r="L70" s="90"/>
      <c r="M70" s="90"/>
      <c r="N70" s="90"/>
      <c r="O70" s="90"/>
      <c r="P70" s="90"/>
      <c r="Q70" s="90"/>
      <c r="R70" s="90"/>
      <c r="S70" s="90"/>
      <c r="T70" s="90"/>
      <c r="U70" s="90"/>
      <c r="V70" s="90"/>
      <c r="W70" s="90"/>
      <c r="X70" s="90"/>
      <c r="Y70" s="90"/>
      <c r="Z70" s="90"/>
    </row>
    <row r="71" spans="1:26">
      <c r="A71" s="125"/>
      <c r="B71" s="90"/>
      <c r="C71" s="90"/>
      <c r="D71" s="126"/>
      <c r="E71" s="90"/>
      <c r="F71" s="90"/>
      <c r="G71" s="90"/>
      <c r="H71" s="90"/>
      <c r="I71" s="90"/>
      <c r="J71" s="90"/>
      <c r="K71" s="90"/>
      <c r="L71" s="90"/>
      <c r="M71" s="90"/>
      <c r="N71" s="90"/>
      <c r="O71" s="90"/>
      <c r="P71" s="90"/>
      <c r="Q71" s="90"/>
      <c r="R71" s="90"/>
      <c r="S71" s="90"/>
      <c r="T71" s="90"/>
      <c r="U71" s="90"/>
      <c r="V71" s="90"/>
      <c r="W71" s="90"/>
      <c r="X71" s="90"/>
      <c r="Y71" s="90"/>
      <c r="Z71" s="90"/>
    </row>
    <row r="72" spans="1:26">
      <c r="A72" s="125"/>
      <c r="B72" s="90"/>
      <c r="C72" s="90"/>
      <c r="D72" s="126"/>
      <c r="E72" s="90"/>
      <c r="F72" s="90"/>
      <c r="G72" s="90"/>
      <c r="H72" s="90"/>
      <c r="I72" s="90"/>
      <c r="J72" s="90"/>
      <c r="K72" s="90"/>
      <c r="L72" s="90"/>
      <c r="M72" s="90"/>
      <c r="N72" s="90"/>
      <c r="O72" s="90"/>
      <c r="P72" s="90"/>
      <c r="Q72" s="90"/>
      <c r="R72" s="90"/>
      <c r="S72" s="90"/>
      <c r="T72" s="90"/>
      <c r="U72" s="90"/>
      <c r="V72" s="90"/>
      <c r="W72" s="90"/>
      <c r="X72" s="90"/>
      <c r="Y72" s="90"/>
      <c r="Z72" s="9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Demographics</vt:lpstr>
      <vt:lpstr>ScoringSheet</vt:lpstr>
      <vt:lpstr>Final Static Sheet</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Fox</dc:creator>
  <cp:lastModifiedBy>Erik Fox</cp:lastModifiedBy>
  <cp:lastPrinted>2016-10-24T21:53:55Z</cp:lastPrinted>
  <dcterms:created xsi:type="dcterms:W3CDTF">2016-10-23T21:43:31Z</dcterms:created>
  <dcterms:modified xsi:type="dcterms:W3CDTF">2018-03-05T18:25:37Z</dcterms:modified>
</cp:coreProperties>
</file>